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https://edrms/pci-steerco/Shared Documents/6. ITN mandates and work documents/06. ITN on bail-in/02. MBDT/Notes and presentations/2024-09/"/>
    </mc:Choice>
  </mc:AlternateContent>
  <xr:revisionPtr revIDLastSave="0" documentId="13_ncr:1_{B88944B8-59A9-4649-BD94-F1C010A7D09D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Level 1" sheetId="14" r:id="rId1"/>
    <sheet name="Level 2" sheetId="11" r:id="rId2"/>
    <sheet name="Data types" sheetId="13" r:id="rId3"/>
  </sheets>
  <definedNames>
    <definedName name="_xlnm._FilterDatabase" localSheetId="2" hidden="1">'Data types'!$A$1:$J$153</definedName>
    <definedName name="_xlnm._FilterDatabase" localSheetId="0" hidden="1">'Level 1'!$A$2:$K$56</definedName>
    <definedName name="_xlnm._FilterDatabase" localSheetId="1" hidden="1">'Level 2'!$A$2:$T$58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1" l="1"/>
  <c r="B16" i="11"/>
  <c r="F3" i="13" l="1"/>
  <c r="F4" i="13"/>
  <c r="F5" i="13"/>
  <c r="F6" i="13"/>
  <c r="F7" i="13"/>
  <c r="F8" i="13"/>
  <c r="F9" i="13"/>
  <c r="F10" i="13"/>
  <c r="F11" i="13"/>
  <c r="F12" i="13"/>
  <c r="A12" i="13"/>
  <c r="A11" i="13"/>
  <c r="A10" i="13"/>
  <c r="A9" i="13"/>
  <c r="A8" i="13"/>
  <c r="A7" i="13"/>
  <c r="A6" i="13"/>
  <c r="A5" i="13"/>
  <c r="A4" i="13"/>
  <c r="A3" i="13"/>
  <c r="C12" i="13"/>
  <c r="C11" i="13"/>
  <c r="C10" i="13"/>
  <c r="C9" i="13"/>
  <c r="C8" i="13"/>
  <c r="C7" i="13"/>
  <c r="C6" i="13"/>
  <c r="C5" i="13"/>
  <c r="C4" i="13"/>
  <c r="C3" i="13"/>
  <c r="F13" i="13"/>
  <c r="C13" i="13"/>
  <c r="A13" i="13"/>
  <c r="F17" i="13"/>
  <c r="F16" i="13"/>
  <c r="F15" i="13"/>
  <c r="F14" i="13"/>
  <c r="F18" i="13"/>
  <c r="A14" i="13"/>
  <c r="A15" i="13"/>
  <c r="A16" i="13"/>
  <c r="A17" i="13"/>
  <c r="A18" i="13"/>
  <c r="C14" i="13"/>
  <c r="C15" i="13"/>
  <c r="C16" i="13"/>
  <c r="C17" i="13"/>
  <c r="C18" i="13"/>
  <c r="F19" i="13"/>
  <c r="C19" i="13"/>
  <c r="A19" i="13"/>
  <c r="B59" i="11"/>
  <c r="B56" i="11"/>
  <c r="B56" i="14"/>
  <c r="A146" i="13"/>
  <c r="C152" i="13"/>
  <c r="C151" i="13"/>
  <c r="C150" i="13"/>
  <c r="C149" i="13"/>
  <c r="C148" i="13"/>
  <c r="C147" i="13"/>
  <c r="C146" i="13"/>
  <c r="C145" i="13"/>
  <c r="F146" i="13"/>
  <c r="B47" i="11"/>
  <c r="B28" i="11"/>
  <c r="B12" i="11"/>
  <c r="B38" i="14" l="1"/>
  <c r="B34" i="14"/>
  <c r="B19" i="14"/>
  <c r="B20" i="14"/>
  <c r="B13" i="14"/>
  <c r="B12" i="14"/>
  <c r="B9" i="14"/>
  <c r="B10" i="14"/>
  <c r="B11" i="14"/>
  <c r="B8" i="14"/>
  <c r="B57" i="11"/>
  <c r="B58" i="11"/>
  <c r="C153" i="13"/>
  <c r="A153" i="13"/>
  <c r="F153" i="13"/>
  <c r="C144" i="13"/>
  <c r="C143" i="13"/>
  <c r="A145" i="13"/>
  <c r="A144" i="13"/>
  <c r="A143" i="13"/>
  <c r="F145" i="13"/>
  <c r="F144" i="13"/>
  <c r="F143" i="13"/>
  <c r="F152" i="13"/>
  <c r="A152" i="13"/>
  <c r="F151" i="13"/>
  <c r="A151" i="13"/>
  <c r="F150" i="13"/>
  <c r="A150" i="13"/>
  <c r="F149" i="13"/>
  <c r="A149" i="13"/>
  <c r="F148" i="13"/>
  <c r="A148" i="13"/>
  <c r="F147" i="13"/>
  <c r="A147" i="13"/>
  <c r="B44" i="11"/>
  <c r="B40" i="14"/>
  <c r="B41" i="14"/>
  <c r="F72" i="13"/>
  <c r="C72" i="13"/>
  <c r="A72" i="13"/>
  <c r="B49" i="14" l="1"/>
  <c r="B18" i="14"/>
  <c r="B51" i="11" l="1"/>
  <c r="F101" i="13" l="1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C97" i="13"/>
  <c r="C98" i="13"/>
  <c r="C99" i="13"/>
  <c r="A97" i="13"/>
  <c r="A98" i="13"/>
  <c r="A99" i="13"/>
  <c r="F97" i="13"/>
  <c r="F98" i="13"/>
  <c r="F99" i="13"/>
  <c r="F100" i="13" l="1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2" i="13"/>
  <c r="C121" i="13"/>
  <c r="A121" i="13"/>
  <c r="A103" i="13"/>
  <c r="C103" i="13"/>
  <c r="A36" i="13"/>
  <c r="C36" i="13"/>
  <c r="C83" i="13" l="1"/>
  <c r="A83" i="13"/>
  <c r="A123" i="13"/>
  <c r="C123" i="13"/>
  <c r="C48" i="13" l="1"/>
  <c r="C4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3" i="13"/>
  <c r="A74" i="13"/>
  <c r="A75" i="13"/>
  <c r="A76" i="13"/>
  <c r="A77" i="13"/>
  <c r="A78" i="13"/>
  <c r="A79" i="13"/>
  <c r="A80" i="13"/>
  <c r="A81" i="13"/>
  <c r="A82" i="13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100" i="13"/>
  <c r="A101" i="13"/>
  <c r="A102" i="13"/>
  <c r="A104" i="13"/>
  <c r="A105" i="13"/>
  <c r="A106" i="13"/>
  <c r="A107" i="13"/>
  <c r="A108" i="13"/>
  <c r="A109" i="13"/>
  <c r="A110" i="13"/>
  <c r="A111" i="13"/>
  <c r="A112" i="13"/>
  <c r="A113" i="13"/>
  <c r="A114" i="13"/>
  <c r="A115" i="13"/>
  <c r="A116" i="13"/>
  <c r="A117" i="13"/>
  <c r="A118" i="13"/>
  <c r="A119" i="13"/>
  <c r="A120" i="13"/>
  <c r="A122" i="13"/>
  <c r="A124" i="13"/>
  <c r="A125" i="13"/>
  <c r="A126" i="13"/>
  <c r="A127" i="13"/>
  <c r="A128" i="13"/>
  <c r="A129" i="13"/>
  <c r="A130" i="13"/>
  <c r="A131" i="13"/>
  <c r="A132" i="13"/>
  <c r="A133" i="13"/>
  <c r="A134" i="13"/>
  <c r="A135" i="13"/>
  <c r="A136" i="13"/>
  <c r="A137" i="13"/>
  <c r="A138" i="13"/>
  <c r="A139" i="13"/>
  <c r="A140" i="13"/>
  <c r="A141" i="13"/>
  <c r="A142" i="13"/>
  <c r="A2" i="13"/>
  <c r="B46" i="11"/>
  <c r="B50" i="14"/>
  <c r="B42" i="14"/>
  <c r="B3" i="14"/>
  <c r="C126" i="13"/>
  <c r="C117" i="13"/>
  <c r="C96" i="13"/>
  <c r="C2" i="13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5" i="11"/>
  <c r="B48" i="11"/>
  <c r="B49" i="11"/>
  <c r="B50" i="11"/>
  <c r="B52" i="11"/>
  <c r="B53" i="11"/>
  <c r="B54" i="11"/>
  <c r="B55" i="11"/>
  <c r="B4" i="11"/>
  <c r="B5" i="11"/>
  <c r="B6" i="11"/>
  <c r="B7" i="11"/>
  <c r="B8" i="11"/>
  <c r="B9" i="11"/>
  <c r="B10" i="11"/>
  <c r="B11" i="11"/>
  <c r="B13" i="11"/>
  <c r="B14" i="11"/>
  <c r="B17" i="11"/>
  <c r="B18" i="11"/>
  <c r="B19" i="11"/>
  <c r="B20" i="11"/>
  <c r="B21" i="11"/>
  <c r="B22" i="11"/>
  <c r="B23" i="11"/>
  <c r="B24" i="11"/>
  <c r="B25" i="11"/>
  <c r="B26" i="11"/>
  <c r="B27" i="11"/>
  <c r="B29" i="11"/>
  <c r="B30" i="11"/>
  <c r="B3" i="11"/>
  <c r="B5" i="14"/>
  <c r="B6" i="14"/>
  <c r="B7" i="14"/>
  <c r="B14" i="14"/>
  <c r="B15" i="14"/>
  <c r="B16" i="14"/>
  <c r="B17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5" i="14"/>
  <c r="B36" i="14"/>
  <c r="B37" i="14"/>
  <c r="B39" i="14"/>
  <c r="B43" i="14"/>
  <c r="B44" i="14"/>
  <c r="B45" i="14"/>
  <c r="B46" i="14"/>
  <c r="B47" i="14"/>
  <c r="B48" i="14"/>
  <c r="B51" i="14"/>
  <c r="B52" i="14"/>
  <c r="B53" i="14"/>
  <c r="B54" i="14"/>
  <c r="B55" i="14"/>
  <c r="B4" i="14"/>
  <c r="C142" i="13"/>
  <c r="C141" i="13"/>
  <c r="C140" i="13"/>
  <c r="C139" i="13"/>
  <c r="C138" i="13"/>
  <c r="C137" i="13"/>
  <c r="C136" i="13"/>
  <c r="C135" i="13"/>
  <c r="C134" i="13"/>
  <c r="C133" i="13"/>
  <c r="C132" i="13"/>
  <c r="C131" i="13"/>
  <c r="C130" i="13"/>
  <c r="C129" i="13"/>
  <c r="C128" i="13"/>
  <c r="C127" i="13"/>
  <c r="C125" i="13"/>
  <c r="C124" i="13"/>
  <c r="C122" i="13"/>
  <c r="C120" i="13"/>
  <c r="C119" i="13"/>
  <c r="C118" i="13"/>
  <c r="C112" i="13"/>
  <c r="C113" i="13"/>
  <c r="C114" i="13"/>
  <c r="C115" i="13"/>
  <c r="C116" i="13"/>
  <c r="C101" i="13"/>
  <c r="C102" i="13"/>
  <c r="C104" i="13"/>
  <c r="C105" i="13"/>
  <c r="C106" i="13"/>
  <c r="C107" i="13"/>
  <c r="C108" i="13"/>
  <c r="C109" i="13"/>
  <c r="C110" i="13"/>
  <c r="C111" i="13"/>
  <c r="C10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7" i="13"/>
  <c r="C38" i="13"/>
  <c r="C39" i="13"/>
  <c r="C40" i="13"/>
  <c r="C41" i="13"/>
  <c r="C42" i="13"/>
  <c r="C43" i="13"/>
  <c r="C44" i="13"/>
  <c r="C45" i="13"/>
  <c r="C46" i="13"/>
  <c r="C47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73" i="13"/>
  <c r="C74" i="13"/>
  <c r="C75" i="13"/>
  <c r="C76" i="13"/>
  <c r="C77" i="13"/>
  <c r="C78" i="13"/>
  <c r="C79" i="13"/>
  <c r="C80" i="13"/>
  <c r="C81" i="13"/>
  <c r="C82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20" i="13"/>
  <c r="F16" i="11" l="1"/>
  <c r="D16" i="11"/>
  <c r="F59" i="11"/>
  <c r="D59" i="11"/>
  <c r="F56" i="11"/>
  <c r="D56" i="11"/>
  <c r="F56" i="14"/>
  <c r="D56" i="14"/>
  <c r="F38" i="14"/>
  <c r="D38" i="14"/>
  <c r="F10" i="14"/>
  <c r="F34" i="14"/>
  <c r="F11" i="14"/>
  <c r="D34" i="14"/>
  <c r="F19" i="14"/>
  <c r="D10" i="14"/>
  <c r="D12" i="14"/>
  <c r="F20" i="14"/>
  <c r="D11" i="14"/>
  <c r="F8" i="14"/>
  <c r="D8" i="14"/>
  <c r="D20" i="14"/>
  <c r="D19" i="14"/>
  <c r="F12" i="14"/>
  <c r="F13" i="14"/>
  <c r="D13" i="14"/>
  <c r="F57" i="11"/>
  <c r="D58" i="11"/>
  <c r="D57" i="11"/>
  <c r="F58" i="11"/>
  <c r="D47" i="11"/>
  <c r="F12" i="11"/>
  <c r="F47" i="11"/>
  <c r="D28" i="11"/>
  <c r="F28" i="11"/>
  <c r="D12" i="11"/>
  <c r="D40" i="14"/>
  <c r="F40" i="14"/>
  <c r="F41" i="14"/>
  <c r="D41" i="14"/>
  <c r="F49" i="14"/>
  <c r="D49" i="14"/>
  <c r="D18" i="14"/>
  <c r="F18" i="14"/>
  <c r="F17" i="14"/>
  <c r="D3" i="14"/>
  <c r="F5" i="11"/>
  <c r="F7" i="11"/>
  <c r="F9" i="11"/>
  <c r="F17" i="11"/>
  <c r="F21" i="11"/>
  <c r="F25" i="11"/>
  <c r="F10" i="11"/>
  <c r="F11" i="11"/>
  <c r="F14" i="11"/>
  <c r="F18" i="11"/>
  <c r="F22" i="11"/>
  <c r="F3" i="11"/>
  <c r="F4" i="11"/>
  <c r="F6" i="11"/>
  <c r="F8" i="11"/>
  <c r="F13" i="11"/>
  <c r="F19" i="11"/>
  <c r="F23" i="11"/>
  <c r="F15" i="11"/>
  <c r="F20" i="11"/>
  <c r="F24" i="11"/>
  <c r="F26" i="11"/>
  <c r="F31" i="11"/>
  <c r="F32" i="11"/>
  <c r="F40" i="11"/>
  <c r="F43" i="11"/>
  <c r="F44" i="11"/>
  <c r="F49" i="11"/>
  <c r="F55" i="11"/>
  <c r="F53" i="11"/>
  <c r="F30" i="11"/>
  <c r="F38" i="11"/>
  <c r="F27" i="11"/>
  <c r="F35" i="11"/>
  <c r="F41" i="11"/>
  <c r="F51" i="11"/>
  <c r="F34" i="11"/>
  <c r="F39" i="11"/>
  <c r="F46" i="11"/>
  <c r="F52" i="11"/>
  <c r="F29" i="11"/>
  <c r="F33" i="11"/>
  <c r="F37" i="11"/>
  <c r="F42" i="11"/>
  <c r="F45" i="11"/>
  <c r="F50" i="11"/>
  <c r="F54" i="11"/>
  <c r="F36" i="11"/>
  <c r="F48" i="11"/>
  <c r="D15" i="11"/>
  <c r="D17" i="11"/>
  <c r="D34" i="11"/>
  <c r="D21" i="14"/>
  <c r="D24" i="11"/>
  <c r="D35" i="14"/>
  <c r="D22" i="14"/>
  <c r="D32" i="11"/>
  <c r="D27" i="14"/>
  <c r="D20" i="11"/>
  <c r="D30" i="11"/>
  <c r="D47" i="14"/>
  <c r="D13" i="11"/>
  <c r="D11" i="11"/>
  <c r="D37" i="11"/>
  <c r="D7" i="14"/>
  <c r="D21" i="11"/>
  <c r="D9" i="11"/>
  <c r="D4" i="11"/>
  <c r="D31" i="14"/>
  <c r="D24" i="14"/>
  <c r="D22" i="11"/>
  <c r="D29" i="11"/>
  <c r="D7" i="11"/>
  <c r="D39" i="14"/>
  <c r="D35" i="11"/>
  <c r="D19" i="11"/>
  <c r="D33" i="11"/>
  <c r="D5" i="11"/>
  <c r="D4" i="14"/>
  <c r="D32" i="14"/>
  <c r="D25" i="14"/>
  <c r="D36" i="11"/>
  <c r="D6" i="14"/>
  <c r="D36" i="14"/>
  <c r="D33" i="14"/>
  <c r="D31" i="11"/>
  <c r="D18" i="11"/>
  <c r="D25" i="11"/>
  <c r="D37" i="14"/>
  <c r="D15" i="14"/>
  <c r="D16" i="14"/>
  <c r="D23" i="11"/>
  <c r="D26" i="11"/>
  <c r="D14" i="11"/>
  <c r="D27" i="11"/>
  <c r="D46" i="11"/>
  <c r="F4" i="14"/>
  <c r="F7" i="14"/>
  <c r="F23" i="14"/>
  <c r="F26" i="14"/>
  <c r="F30" i="14"/>
  <c r="F35" i="14"/>
  <c r="F42" i="14"/>
  <c r="F45" i="14"/>
  <c r="F52" i="14"/>
  <c r="F15" i="14"/>
  <c r="F24" i="14"/>
  <c r="F32" i="14"/>
  <c r="F47" i="14"/>
  <c r="F54" i="14"/>
  <c r="F6" i="14"/>
  <c r="F22" i="14"/>
  <c r="F29" i="14"/>
  <c r="F44" i="14"/>
  <c r="F48" i="14"/>
  <c r="F55" i="14"/>
  <c r="F5" i="14"/>
  <c r="F9" i="14"/>
  <c r="F14" i="14"/>
  <c r="F27" i="14"/>
  <c r="F31" i="14"/>
  <c r="F36" i="14"/>
  <c r="F46" i="14"/>
  <c r="F50" i="14"/>
  <c r="F53" i="14"/>
  <c r="F3" i="14"/>
  <c r="F21" i="14"/>
  <c r="F28" i="14"/>
  <c r="F37" i="14"/>
  <c r="F43" i="14"/>
  <c r="F16" i="14"/>
  <c r="F25" i="14"/>
  <c r="F33" i="14"/>
  <c r="F39" i="14"/>
  <c r="F51" i="14"/>
  <c r="D53" i="11"/>
  <c r="D42" i="11"/>
  <c r="D5" i="14"/>
  <c r="D3" i="11"/>
  <c r="D55" i="11"/>
  <c r="D48" i="11"/>
  <c r="D46" i="14"/>
  <c r="D44" i="14"/>
  <c r="D48" i="14"/>
  <c r="D49" i="11"/>
  <c r="D40" i="11"/>
  <c r="D54" i="11"/>
  <c r="D45" i="11"/>
  <c r="D50" i="14"/>
  <c r="D51" i="14"/>
  <c r="D54" i="14"/>
  <c r="D44" i="11"/>
  <c r="D39" i="11"/>
  <c r="D38" i="11"/>
  <c r="D53" i="14"/>
  <c r="D43" i="14"/>
  <c r="D52" i="14"/>
  <c r="D43" i="11"/>
  <c r="D41" i="11"/>
  <c r="D52" i="11"/>
  <c r="D51" i="11"/>
  <c r="D50" i="11"/>
  <c r="D55" i="14"/>
  <c r="D26" i="14"/>
  <c r="D14" i="14"/>
  <c r="D9" i="14"/>
  <c r="D8" i="11"/>
  <c r="D6" i="11"/>
  <c r="D28" i="14"/>
  <c r="D23" i="14"/>
  <c r="D10" i="11"/>
  <c r="D30" i="14"/>
  <c r="D42" i="14"/>
  <c r="D17" i="14"/>
  <c r="D29" i="14"/>
  <c r="D45" i="14"/>
</calcChain>
</file>

<file path=xl/sharedStrings.xml><?xml version="1.0" encoding="utf-8"?>
<sst xmlns="http://schemas.openxmlformats.org/spreadsheetml/2006/main" count="1557" uniqueCount="442">
  <si>
    <t>Check ID</t>
  </si>
  <si>
    <t>Tab</t>
  </si>
  <si>
    <t>Data point (Row/Column)</t>
  </si>
  <si>
    <t>Data point (Label)</t>
  </si>
  <si>
    <t>Prerequisite / Dependency</t>
  </si>
  <si>
    <t>0001</t>
  </si>
  <si>
    <t>Row number</t>
  </si>
  <si>
    <t>Missing value. The field must be reported.</t>
  </si>
  <si>
    <t>0002</t>
  </si>
  <si>
    <t>Unique identification number (known to the counterparty)</t>
  </si>
  <si>
    <t>0003</t>
  </si>
  <si>
    <t>0004</t>
  </si>
  <si>
    <t>0005</t>
  </si>
  <si>
    <t xml:space="preserve">Contract Currency </t>
  </si>
  <si>
    <t>0006</t>
  </si>
  <si>
    <t>0007</t>
  </si>
  <si>
    <t>0008</t>
  </si>
  <si>
    <t xml:space="preserve">Accrued interest </t>
  </si>
  <si>
    <t>0009</t>
  </si>
  <si>
    <t>Applicable fees and charges</t>
  </si>
  <si>
    <t>0010</t>
  </si>
  <si>
    <t xml:space="preserve">Outstanding amount </t>
  </si>
  <si>
    <t>0011</t>
  </si>
  <si>
    <t>0012</t>
  </si>
  <si>
    <t>Nature of the liability</t>
  </si>
  <si>
    <t>0013</t>
  </si>
  <si>
    <t>Nature of the liability (if other)</t>
  </si>
  <si>
    <t>0014</t>
  </si>
  <si>
    <t xml:space="preserve">Insolvency ranking </t>
  </si>
  <si>
    <t>0015</t>
  </si>
  <si>
    <t xml:space="preserve">Date of the next interest payment </t>
  </si>
  <si>
    <t>0016</t>
  </si>
  <si>
    <t xml:space="preserve">Earliest redemption date </t>
  </si>
  <si>
    <t>0017</t>
  </si>
  <si>
    <t>Legal maturity</t>
  </si>
  <si>
    <t>0018</t>
  </si>
  <si>
    <t>Governing law</t>
  </si>
  <si>
    <t>0019</t>
  </si>
  <si>
    <t>0020</t>
  </si>
  <si>
    <t>Structured product</t>
  </si>
  <si>
    <t>0021</t>
  </si>
  <si>
    <t>Guaranteed minimum repayment amount of the structured product</t>
  </si>
  <si>
    <t>0022</t>
  </si>
  <si>
    <t>0023</t>
  </si>
  <si>
    <t>Covered portion of eligible deposits</t>
  </si>
  <si>
    <t>0024</t>
  </si>
  <si>
    <t>Secured/Unsecured</t>
  </si>
  <si>
    <t>0025</t>
  </si>
  <si>
    <t>0026</t>
  </si>
  <si>
    <t>0027</t>
  </si>
  <si>
    <t>Type of the collateral</t>
  </si>
  <si>
    <t>0028</t>
  </si>
  <si>
    <t>Type of the collateral (if other)</t>
  </si>
  <si>
    <t>0029</t>
  </si>
  <si>
    <t>0030</t>
  </si>
  <si>
    <t>0031</t>
  </si>
  <si>
    <t>0032</t>
  </si>
  <si>
    <t>Accrued interest per security</t>
  </si>
  <si>
    <t>0033</t>
  </si>
  <si>
    <t>0034</t>
  </si>
  <si>
    <t>Counterparty Type</t>
  </si>
  <si>
    <t>0035</t>
  </si>
  <si>
    <t>0036</t>
  </si>
  <si>
    <t>0037</t>
  </si>
  <si>
    <t>Carrying amount IFRS</t>
  </si>
  <si>
    <t>0038</t>
  </si>
  <si>
    <t>B02.00</t>
  </si>
  <si>
    <t>0039</t>
  </si>
  <si>
    <t>0040</t>
  </si>
  <si>
    <t>Unique identification number of the netting set known to the counterparty</t>
  </si>
  <si>
    <t>0041</t>
  </si>
  <si>
    <t>Insolvency ranking</t>
  </si>
  <si>
    <t>0042</t>
  </si>
  <si>
    <t>Master agreement ID</t>
  </si>
  <si>
    <t>0043</t>
  </si>
  <si>
    <t>Governing law of the Master agreement</t>
  </si>
  <si>
    <t>0044</t>
  </si>
  <si>
    <t xml:space="preserve">Net mark-to-market value </t>
  </si>
  <si>
    <t>0045</t>
  </si>
  <si>
    <t xml:space="preserve">Estimated early termination amount </t>
  </si>
  <si>
    <t>0046</t>
  </si>
  <si>
    <t>0047</t>
  </si>
  <si>
    <t>B03.00</t>
  </si>
  <si>
    <t>0048</t>
  </si>
  <si>
    <t>0049</t>
  </si>
  <si>
    <t>0050</t>
  </si>
  <si>
    <t>0051</t>
  </si>
  <si>
    <t>0052</t>
  </si>
  <si>
    <t>0053</t>
  </si>
  <si>
    <t>0054</t>
  </si>
  <si>
    <t>Level 2 Validation Rules: internal consistency checks.</t>
  </si>
  <si>
    <t>Drop down</t>
  </si>
  <si>
    <t>Drop down values must be respected.</t>
  </si>
  <si>
    <t>The drop down values must be respected.</t>
  </si>
  <si>
    <t>Original amount issued in EUR</t>
  </si>
  <si>
    <t>Check if the reported field is higher than 0.</t>
  </si>
  <si>
    <t>Currencies must be reported using the 3-letters ISO 4217 code.</t>
  </si>
  <si>
    <t>Check if the reported field is higher than or equal 0.</t>
  </si>
  <si>
    <t>The reported amount must be positive or zero.</t>
  </si>
  <si>
    <t>Leave blank</t>
  </si>
  <si>
    <t>The reported amount should be positive or zero.</t>
  </si>
  <si>
    <t>The reported amount should be positive.</t>
  </si>
  <si>
    <t>Structurally subordinated</t>
  </si>
  <si>
    <t>The reported value must be a date (yyyy-mm-gg).</t>
  </si>
  <si>
    <t>The reported value must be after the reference date reported in B99.00 (c0070).</t>
  </si>
  <si>
    <t>Check if the reported field respects the ISO 3166-1 alpha-2 code.</t>
  </si>
  <si>
    <t>Governing law must be reported using the ISO 3166-1 alpha-2 code.</t>
  </si>
  <si>
    <t>"Not applicable" must be reported.</t>
  </si>
  <si>
    <t>c0310 = "Unsecured"</t>
  </si>
  <si>
    <t>The field must be "Not applicable" if c0310 is unsecured.</t>
  </si>
  <si>
    <t>Nature of the global note</t>
  </si>
  <si>
    <t>0055</t>
  </si>
  <si>
    <t>The field must be reported using the ISO 3166-1 alpha-2 code.</t>
  </si>
  <si>
    <t>0056</t>
  </si>
  <si>
    <t>0057</t>
  </si>
  <si>
    <t>0058</t>
  </si>
  <si>
    <t>0059</t>
  </si>
  <si>
    <t>0060</t>
  </si>
  <si>
    <t>Amount of the security interest provided</t>
  </si>
  <si>
    <t xml:space="preserve">Type of security interest provided by a third party </t>
  </si>
  <si>
    <t>Collateral for an asset position</t>
  </si>
  <si>
    <t>Instrument/liability is issued to or bought by an existing shareholder that is not part of the same resolution group</t>
  </si>
  <si>
    <t>Instrument/liability meets the requirements of Art. 21(7a) SRMR</t>
  </si>
  <si>
    <t>0070</t>
  </si>
  <si>
    <t xml:space="preserve">Net value of collateral posted </t>
  </si>
  <si>
    <t xml:space="preserve">Estimated close-out amount </t>
  </si>
  <si>
    <t>0080</t>
  </si>
  <si>
    <t>Check if the reported field is equal to: c0080 - c0090 + c0100.</t>
  </si>
  <si>
    <t>0090</t>
  </si>
  <si>
    <t>B04.00</t>
  </si>
  <si>
    <t>Guarantee fulfils the requirements pursuant to Art. 12g (3) SRMR</t>
  </si>
  <si>
    <t>Type of guarantee</t>
  </si>
  <si>
    <t xml:space="preserve">Maximum amount of the guarantee </t>
  </si>
  <si>
    <t>Guarantee is secured</t>
  </si>
  <si>
    <t>Current value of the collateral</t>
  </si>
  <si>
    <t>c0070 = "Secured"</t>
  </si>
  <si>
    <t>0100</t>
  </si>
  <si>
    <t>Guarantee trigger</t>
  </si>
  <si>
    <t>B05.00</t>
  </si>
  <si>
    <t>Tech</t>
  </si>
  <si>
    <t>DP</t>
  </si>
  <si>
    <t>Column</t>
  </si>
  <si>
    <t>Label</t>
  </si>
  <si>
    <t>Unique internal identification number</t>
  </si>
  <si>
    <t>0110</t>
  </si>
  <si>
    <t>0120</t>
  </si>
  <si>
    <t>0130</t>
  </si>
  <si>
    <t>0140</t>
  </si>
  <si>
    <t>0141</t>
  </si>
  <si>
    <t>0150</t>
  </si>
  <si>
    <t>0160</t>
  </si>
  <si>
    <t>0170</t>
  </si>
  <si>
    <t>0180</t>
  </si>
  <si>
    <t>0190</t>
  </si>
  <si>
    <t>0200</t>
  </si>
  <si>
    <t>0210</t>
  </si>
  <si>
    <t>0220</t>
  </si>
  <si>
    <t>0230</t>
  </si>
  <si>
    <t>0240</t>
  </si>
  <si>
    <t>0250</t>
  </si>
  <si>
    <t>0260</t>
  </si>
  <si>
    <t>0270</t>
  </si>
  <si>
    <t>CCP cleared</t>
  </si>
  <si>
    <t>0280</t>
  </si>
  <si>
    <t>Not covered and not preferential deposit</t>
  </si>
  <si>
    <t>0290</t>
  </si>
  <si>
    <t>Not covered but preferential deposit</t>
  </si>
  <si>
    <t>0300</t>
  </si>
  <si>
    <t>0310</t>
  </si>
  <si>
    <t>0320</t>
  </si>
  <si>
    <t>0330</t>
  </si>
  <si>
    <t>0340</t>
  </si>
  <si>
    <t>Internal identification number of the pledge, lien or collateral/collateral pool</t>
  </si>
  <si>
    <t>0350</t>
  </si>
  <si>
    <t>0360</t>
  </si>
  <si>
    <t>0370</t>
  </si>
  <si>
    <t>0380</t>
  </si>
  <si>
    <t>0390</t>
  </si>
  <si>
    <t>0391</t>
  </si>
  <si>
    <t>0400</t>
  </si>
  <si>
    <t>0410</t>
  </si>
  <si>
    <t>0420</t>
  </si>
  <si>
    <t>Principal amount of the global note in EUR</t>
  </si>
  <si>
    <t>0430</t>
  </si>
  <si>
    <t>0440</t>
  </si>
  <si>
    <t>0450</t>
  </si>
  <si>
    <t>0460</t>
  </si>
  <si>
    <t xml:space="preserve">Central securities depository </t>
  </si>
  <si>
    <t>0461</t>
  </si>
  <si>
    <t>Central securities depository (LEI)</t>
  </si>
  <si>
    <t>0470</t>
  </si>
  <si>
    <t>0471</t>
  </si>
  <si>
    <t>0480</t>
  </si>
  <si>
    <t>0481</t>
  </si>
  <si>
    <t>0490</t>
  </si>
  <si>
    <t>Registrar for information about creditors/holders</t>
  </si>
  <si>
    <t>0491</t>
  </si>
  <si>
    <t>Registrar for information about creditors/holders (LEI)</t>
  </si>
  <si>
    <t>0500</t>
  </si>
  <si>
    <t>National Numbering Agency</t>
  </si>
  <si>
    <t>0501</t>
  </si>
  <si>
    <t>National Numbering Agency (LEI)</t>
  </si>
  <si>
    <t>0510</t>
  </si>
  <si>
    <t>Common Depository</t>
  </si>
  <si>
    <t>0511</t>
  </si>
  <si>
    <t>Common Depository (LEI)</t>
  </si>
  <si>
    <t>0520</t>
  </si>
  <si>
    <t>Common Service Provider</t>
  </si>
  <si>
    <t>0521</t>
  </si>
  <si>
    <t>Common Service Provider (LEI)</t>
  </si>
  <si>
    <t>0530</t>
  </si>
  <si>
    <t>Counterparty identifier (preferably LEI)</t>
  </si>
  <si>
    <t>Internal identifier of the counterparty</t>
  </si>
  <si>
    <t>0540</t>
  </si>
  <si>
    <t>0550</t>
  </si>
  <si>
    <t>0560</t>
  </si>
  <si>
    <t>0570</t>
  </si>
  <si>
    <t>0580</t>
  </si>
  <si>
    <t>0590</t>
  </si>
  <si>
    <t>0600</t>
  </si>
  <si>
    <t>0610</t>
  </si>
  <si>
    <t>0620</t>
  </si>
  <si>
    <t>Security interest provider (Name)</t>
  </si>
  <si>
    <t>Security interest provider (LEI)</t>
  </si>
  <si>
    <t>0630</t>
  </si>
  <si>
    <t>0640</t>
  </si>
  <si>
    <t>Carrying amount national GAAP</t>
  </si>
  <si>
    <t>5000</t>
  </si>
  <si>
    <t>5010</t>
  </si>
  <si>
    <t>Identifier of the securities used as a collateral for the guarantee</t>
  </si>
  <si>
    <t>Type of collateralization</t>
  </si>
  <si>
    <t>Value of collateral</t>
  </si>
  <si>
    <t xml:space="preserve">Type of protection value </t>
  </si>
  <si>
    <t>Date of the valuation of the security</t>
  </si>
  <si>
    <t>Protection valuation approach</t>
  </si>
  <si>
    <t>Identifier of the guarantee</t>
  </si>
  <si>
    <t>Amount of the external liabilities</t>
  </si>
  <si>
    <t>Fees and charges per security</t>
  </si>
  <si>
    <t>Bail-in recognition clause</t>
  </si>
  <si>
    <t>Balance sheet item according to IFRS</t>
  </si>
  <si>
    <t>Data type</t>
  </si>
  <si>
    <t>Numeric</t>
  </si>
  <si>
    <t>String</t>
  </si>
  <si>
    <t>Date</t>
  </si>
  <si>
    <t>Data point type</t>
  </si>
  <si>
    <t>Input "XXX"</t>
  </si>
  <si>
    <t>Check if the reported field respect the 3-letters ISO 4217 code.</t>
  </si>
  <si>
    <t>yyyy-mm-dd</t>
  </si>
  <si>
    <t>Relevant amount for Bail-in/WDC</t>
  </si>
  <si>
    <t>Type of counterparty identifier</t>
  </si>
  <si>
    <t>Estimated close-out amount</t>
  </si>
  <si>
    <t>Estimated early termination amount</t>
  </si>
  <si>
    <t>Check if the reported field respects the ISO 3166-1 alpha-2 code or 3166-2</t>
  </si>
  <si>
    <t>Bail-in cascade</t>
  </si>
  <si>
    <t>0161</t>
  </si>
  <si>
    <t>Net mark-to-market value</t>
  </si>
  <si>
    <t>Integer</t>
  </si>
  <si>
    <t>Free text</t>
  </si>
  <si>
    <t>Drop-down</t>
  </si>
  <si>
    <t>2 decimals</t>
  </si>
  <si>
    <t>3-letters ISO 4217</t>
  </si>
  <si>
    <t>Fixed values</t>
  </si>
  <si>
    <t>ISO 3166-1 alpha 2 / ISO 3166-2</t>
  </si>
  <si>
    <t>TRUE / FALSE boolean</t>
  </si>
  <si>
    <t>4 decimals</t>
  </si>
  <si>
    <t xml:space="preserve">ISO 3166-1 </t>
  </si>
  <si>
    <t>B06.00</t>
  </si>
  <si>
    <t xml:space="preserve">Contract currency </t>
  </si>
  <si>
    <t>Outstanding principal amount</t>
  </si>
  <si>
    <t>Contractual subordination</t>
  </si>
  <si>
    <t>Date of issuance</t>
  </si>
  <si>
    <t>Date of the next (partial) redemption payment</t>
  </si>
  <si>
    <t>Zero-Coupon</t>
  </si>
  <si>
    <t>Amount of pledge, lien or collateral based on the current internal valuation</t>
  </si>
  <si>
    <t>Amount of the uncollateralized part</t>
  </si>
  <si>
    <t>Trading method</t>
  </si>
  <si>
    <t>Fair value per security</t>
  </si>
  <si>
    <t>Current pool factor</t>
  </si>
  <si>
    <t>Trading venue</t>
  </si>
  <si>
    <t>Trading venue (LEI)</t>
  </si>
  <si>
    <t>Counterparty name</t>
  </si>
  <si>
    <t>Counterparty type</t>
  </si>
  <si>
    <t>Country of the counterparty</t>
  </si>
  <si>
    <t>0162</t>
  </si>
  <si>
    <t>0351</t>
  </si>
  <si>
    <t>0431</t>
  </si>
  <si>
    <t>Free text, but fixed values for specific items</t>
  </si>
  <si>
    <t>Governing law of the Master Agreement</t>
  </si>
  <si>
    <t>Legal maturity date of the collateral</t>
  </si>
  <si>
    <t>Identifier of the intragroup liability subscribed by the SPV</t>
  </si>
  <si>
    <t>Rule applicable only if c0140 = "Other".</t>
  </si>
  <si>
    <t>Missing value (warning). The field should be reported if c0350 = "Other".</t>
  </si>
  <si>
    <t>Rule applicable only if c0310 = "Secured"</t>
  </si>
  <si>
    <t>Rule applicable only if c0350 = "Other"</t>
  </si>
  <si>
    <t>Denomination / Nominal value per security in EUR</t>
  </si>
  <si>
    <t>Denomination / Nominal value per security in original currency</t>
  </si>
  <si>
    <t>Portion of instrument or liability held by the reporting entity</t>
  </si>
  <si>
    <t>Number of securities outstanding not held by the reporting entity</t>
  </si>
  <si>
    <t>Number of securities outstanding held by the reporting entity</t>
  </si>
  <si>
    <t>Balance sheet item according to national GAAP</t>
  </si>
  <si>
    <t>Original amount issued in original currency</t>
  </si>
  <si>
    <t>Principal amount of the global note in original currency</t>
  </si>
  <si>
    <t xml:space="preserve">Check if the reported field is higher than or equal 0. </t>
  </si>
  <si>
    <t xml:space="preserve">The reported amount should be positive or zero. However, negative accrued interests are in principle allowed, if duly justified by the reporting entity. </t>
  </si>
  <si>
    <t>Check if the reported field is  equal 0.</t>
  </si>
  <si>
    <t>Numeric values from 1 onwards must be reported.</t>
  </si>
  <si>
    <t>The reported value must be before the Date of the next (partial) redemption payment (c0190) and the earliest redemption date (c0200).</t>
  </si>
  <si>
    <t>(Mandated) paying agent</t>
  </si>
  <si>
    <t>(Mandated) paying agent (LEI)</t>
  </si>
  <si>
    <t>0462</t>
  </si>
  <si>
    <t>Central securities depository name (if other)</t>
  </si>
  <si>
    <t>Missing value. The field must be reported for Non-Resolution Entities.</t>
  </si>
  <si>
    <t>ISDA Protocol Resolution Stay of the reporting entity</t>
  </si>
  <si>
    <t>Check if the reported field respects the ISO 3166-1 alpha-2 code or 3166-2.</t>
  </si>
  <si>
    <t>The field must be reported using the ISO 3166-1 alpha-2 code or 3166-2.</t>
  </si>
  <si>
    <t>The reported amount should be positive or zero. Negative amounts should be duly justified by the reporting entity.</t>
  </si>
  <si>
    <t>The field must be reported using the ISO 3166-1 alpha-2 or 3166-2 code.</t>
  </si>
  <si>
    <t>Fair value of the structured product</t>
  </si>
  <si>
    <t>Data type label</t>
  </si>
  <si>
    <t>Type of constrain</t>
  </si>
  <si>
    <t>Input "0001-01-01"</t>
  </si>
  <si>
    <t>Input the final legal maturity of the liability (c0210)</t>
  </si>
  <si>
    <t>Input 999999999999999</t>
  </si>
  <si>
    <t>Input "Not applicable"</t>
  </si>
  <si>
    <t>Input "99"</t>
  </si>
  <si>
    <t>Treatment of "Not applicable" (if cell is grey out, input is not expected)</t>
  </si>
  <si>
    <t>Treatment of "Not available" (if cell is grey out, input is not expected)</t>
  </si>
  <si>
    <t>Type of the unique identifier (known to the counterparty)</t>
  </si>
  <si>
    <t>Amount of guarantee provided by the Resolution Entity</t>
  </si>
  <si>
    <t>Unique (internal) identifier of the guarantee provided to the Non-Resolution Entity</t>
  </si>
  <si>
    <t>Values between 0 and 1, with 9 decimals</t>
  </si>
  <si>
    <t>Input -9999.999999999</t>
  </si>
  <si>
    <t>Type of own funds at individual level</t>
  </si>
  <si>
    <t>Eligible amount for own funds at individual level</t>
  </si>
  <si>
    <t>Type of own funds at consolidated level</t>
  </si>
  <si>
    <t xml:space="preserve">Eligible amount for own funds at consolidated level </t>
  </si>
  <si>
    <t>Numeric integer values from 1 onwards must be reported.</t>
  </si>
  <si>
    <t>Recognition Resolution Stay of counterparty</t>
  </si>
  <si>
    <t>Positive values are allowed in case intragroup liabilities do not meet the conditions set forth in article 44(2)h BRRD and should be duly justified by the reporting entity</t>
  </si>
  <si>
    <t>Check if the reported field is equal or higher than 0.</t>
  </si>
  <si>
    <t>The reported amount should be equal or higher than zero.</t>
  </si>
  <si>
    <t>c0080 &gt; c0090</t>
  </si>
  <si>
    <t>Check if the reported field is equal to zero</t>
  </si>
  <si>
    <t>The reported field should be equal to zero for fully collateralised derivatives.</t>
  </si>
  <si>
    <t>B90.00</t>
  </si>
  <si>
    <t>Tab of origin</t>
  </si>
  <si>
    <t>0581</t>
  </si>
  <si>
    <t>c0080 ≠ "XX" OR "99"</t>
  </si>
  <si>
    <t>Type of test</t>
  </si>
  <si>
    <t>Test for missing values.</t>
  </si>
  <si>
    <t>X</t>
  </si>
  <si>
    <t xml:space="preserve">Test for missing values. </t>
  </si>
  <si>
    <t>Missing value. The field must be reported for securities.</t>
  </si>
  <si>
    <t>Missing value. For non-structured liabilities that are not zero coupon bonds issued at discount, this field must be reported.</t>
  </si>
  <si>
    <t>Rule applicable only if c0250 != ("Structured" OR "Only structured coupon")</t>
  </si>
  <si>
    <t>Missing value. For non-structured liabilities, this field must be reported.</t>
  </si>
  <si>
    <t>Missing value (warning only). For structured liabilities, this field should  be reported only if the information exists..</t>
  </si>
  <si>
    <t>Missing value. The field must be reported if option "Other" has been selected in c0140.</t>
  </si>
  <si>
    <t>Rule applicable only if c0250 = ("Structured" OR "Structured coupon only")</t>
  </si>
  <si>
    <t>Missing value. The field must be reported for structured products.</t>
  </si>
  <si>
    <t>Rule applicable only if c0280 = "TRUE" or c0290 = "TRUE".</t>
  </si>
  <si>
    <t>if {B99.00;c0060} = "Non-Resolution Entity"</t>
  </si>
  <si>
    <t>Type of test
(missing values means "not applicable" or "not available")</t>
  </si>
  <si>
    <t>Rule applicable if c0250 = ("Non-Structured/Vanilla" OR "Other non-standard terms")</t>
  </si>
  <si>
    <t>Rule applicable if c0250 = ("Structured" OR "Only structured coupon")</t>
  </si>
  <si>
    <t>Missing value. The field must be reported for non-structured liabilities.</t>
  </si>
  <si>
    <t xml:space="preserve">Missing value (warning only). For structured liabilities, the field  has to be reported if the information exists. </t>
  </si>
  <si>
    <t>Rule applicable if c0250 = ("Non-Structured" OR "Other non-standard terms") AND c0240 != "ZCB issued at discount"</t>
  </si>
  <si>
    <t>Missing value. For non-structured liabilities that are not zero coupon bonds issued at discount, this field is must be reported.</t>
  </si>
  <si>
    <t>Rule applicable if c0250 = ("Non-Structured/Vanilla" OR "Other non-standard terms") AND c0240 != "ZCB issued at discount"</t>
  </si>
  <si>
    <t>Missing value.For liabilities other than of the type "Cash account/savings account, the field must be reported.</t>
  </si>
  <si>
    <t>Missing value (warning only). For structured liabilities, this field should  be reported if the information exists..</t>
  </si>
  <si>
    <t>Missing value. The field must be reported for secured products.</t>
  </si>
  <si>
    <t>Missing value. The field must be reported for securities with trading-method = "Nominal".</t>
  </si>
  <si>
    <t>Missing value (warning only). The field should be reported for securities with trading-method = "Unit" if the information exists.</t>
  </si>
  <si>
    <t>Missing value. The field must be reported for non-structured securities that are not zero coupon bonds issued at discount.</t>
  </si>
  <si>
    <t>x</t>
  </si>
  <si>
    <t>Missing value (warning only).  This field needs to be reported if the information exists.</t>
  </si>
  <si>
    <t>Rule applicable if c0140 != "Cash account/saving account".</t>
  </si>
  <si>
    <t>If the ID is an ISIN (c0030 = "ISIN"), then the ID reported in c0020 must have the characteristics of an ISIN, e.g. 12 characters and start with 2 letters signifying the ISO country code.</t>
  </si>
  <si>
    <t xml:space="preserve">Missing value (warning only). For structured liabilities, the field has to be reported if the information exists. </t>
  </si>
  <si>
    <t>Warning only (i.e. the validation rule can be breached in certain cases)</t>
  </si>
  <si>
    <t>Input "XX"</t>
  </si>
  <si>
    <t>Missing value (warning only). The field must be reported if the information exists, i.e. the entity reports in IFRS.</t>
  </si>
  <si>
    <t>Missing value (warning only). This field must be reported for structured securities if the information exists.</t>
  </si>
  <si>
    <t>MBDT - Level 1 Validation Rules: completeness checks.</t>
  </si>
  <si>
    <t>Prerequisites</t>
  </si>
  <si>
    <t>c0250 = ("Non-structured/Vanilla" OR "Other non-standard terms") &amp; c0240 != "ZCB issued at discount"</t>
  </si>
  <si>
    <t>Check if the reported field is equal to of: max{0, c0120 - c0300 - c0320}.</t>
  </si>
  <si>
    <t>c0250 = ( "Structured" OR "Structured coupon only")</t>
  </si>
  <si>
    <t>Check if the reported field is equal to: max(0,c0120 - c0320.)</t>
  </si>
  <si>
    <t>c0310 = "Secured" &amp; c0250 = ("Structured" OR "Only structured coupon")</t>
  </si>
  <si>
    <t>The reported field should be equal to: c0080 - c0090 + c0100 for derivatives that are not fully collateralised.</t>
  </si>
  <si>
    <t>c0080 &lt;= c0090</t>
  </si>
  <si>
    <t>High severity (i.e the validation rule should in general not be breached)</t>
  </si>
  <si>
    <t xml:space="preserve">Counterparty within the resolution group </t>
  </si>
  <si>
    <t>The field must have the characteristics of an ISIN, e.g., max. 12 characters and start with 2 letters signifying the ISO country code.</t>
  </si>
  <si>
    <t>c0040 = "ISIN"</t>
  </si>
  <si>
    <t>c0020 ≠ (NCNP OR NCBP)</t>
  </si>
  <si>
    <t>c0030 ≠ "No"</t>
  </si>
  <si>
    <t>(c0020 ≠ "NCNP" OR "NCBP")</t>
  </si>
  <si>
    <t>{B99.00;c0070} is reported &amp; (c0020 ≠ "NCNP" OR "NCBP")</t>
  </si>
  <si>
    <t>c0310 = "Secured" &amp; c0250 = ( "Non-structured/Vanilla"OR "Other non-standard terms") AND c0240 !="ZCB issued at discount"</t>
  </si>
  <si>
    <t>(c0190 or c0200) are reported &amp; (c0020 ≠ "NCNP" OR "NCBP")</t>
  </si>
  <si>
    <t>Rule applicable only if c0040 = "ISIN"</t>
  </si>
  <si>
    <t>Rule applicable only if c0040 = "ISIN" and c0360 = "Nominal"</t>
  </si>
  <si>
    <t>Rule applicable only if c0040 = "ISIN" and c0360 = "Unit"</t>
  </si>
  <si>
    <t>Rule applicable only if c0040 = "ISIN".</t>
  </si>
  <si>
    <t>Rule applicable if c0040 = "ISIN",  c0250 = ("Non-Structured/Vanilla" OR "Other non-standard terms) AND c0240 != "ZCB issued at discount"</t>
  </si>
  <si>
    <t>Rule applicable if c0040 = "ISIN",  c0250 != ("Structured" OR "Only structured coupon")</t>
  </si>
  <si>
    <t>B01.00</t>
  </si>
  <si>
    <t>Category</t>
  </si>
  <si>
    <t xml:space="preserve">Amount excluded from Bail-in/WDC </t>
  </si>
  <si>
    <t>Name of Legal Entity</t>
  </si>
  <si>
    <t>LEI of Legal Entity</t>
  </si>
  <si>
    <t>Country of incorporation</t>
  </si>
  <si>
    <t>Name of the ultimate parent entity</t>
  </si>
  <si>
    <t>LEI of the ultimate parent entity</t>
  </si>
  <si>
    <t>Name of the Resolution Entity</t>
  </si>
  <si>
    <t>LEI of the Resolution Entity</t>
  </si>
  <si>
    <t>Reporting entity type</t>
  </si>
  <si>
    <t>Reference date</t>
  </si>
  <si>
    <t>Reported currency</t>
  </si>
  <si>
    <t>EUR exchange rate</t>
  </si>
  <si>
    <t>B99.00</t>
  </si>
  <si>
    <t>yyyy-mm-dd hh:mm:ss</t>
  </si>
  <si>
    <t>Explanation</t>
  </si>
  <si>
    <t>Missing value. The field must be reported for eligible deposits. If the value is zero, "0" should be entered.</t>
  </si>
  <si>
    <t>Missing value. The field must be reported for secured products. If the value is zero, "0" should be entered.</t>
  </si>
  <si>
    <t>Missing value. The field must be reported when c0040 = "ISIN". If the value is zero, "0" must be entered.</t>
  </si>
  <si>
    <t>Missing value. The field must be reported for securities. If the value is zero, "0" must be entered.</t>
  </si>
  <si>
    <t>Check if the reported field is either equal to max(0, c0270 - c0300 - c0320) OR equal to max(0, c0120 - c0300 - c0320)</t>
  </si>
  <si>
    <t>For structured products, the reported amount should be equal to: (c0270 - c0300 - c0320) if the fair value is used to support the determination of the relevant amount for bail-in, OR (c0120 - c0300 - c0320) if not.</t>
  </si>
  <si>
    <t>The reported amount must in general be positive.</t>
  </si>
  <si>
    <t>The reported amount should be in general positive or zero.</t>
  </si>
  <si>
    <t>The reported amount should be equal to: c0080 + c0100 + c0110.</t>
  </si>
  <si>
    <t>Check if the reported field is equal to c0080 + c0100 + c0110.</t>
  </si>
  <si>
    <t>The reported amount should be equal to: c0120 - c0300 - c0320, besides for Zero Coupon Bonds for which specific provisions may apply.</t>
  </si>
  <si>
    <t>The reported field should be equal to: c0120 - c0320.</t>
  </si>
  <si>
    <t>Check if the reported field is either max(0, c0270 - c0320) or max (0, c0120 - c0320)</t>
  </si>
  <si>
    <t>The reported field should be equal to (c0270 - c0320) if the fair value is used, or equal to (c0120 - c0320) otherwise</t>
  </si>
  <si>
    <t>0061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</si>
</sst>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8"/>
      <color theme="1"/>
      <name val="Verdana"/>
      <family val="2"/>
    </font>
    <font>
      <sz val="8"/>
      <color theme="0" tint="-0.14999847407452621"/>
      <name val="Verdana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</cellStyleXfs>
  <cellXfs count="33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/>
    <xf numFmtId="0" fontId="5" fillId="0" borderId="0" xfId="0" quotePrefix="1" applyFont="1"/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4" fillId="5" borderId="1" xfId="0" applyFont="1" applyFill="1" applyBorder="1" applyAlignment="1">
      <alignment horizontal="left" vertical="center"/>
    </xf>
    <xf numFmtId="0" fontId="0" fillId="0" borderId="0" xfId="0" applyBorder="1"/>
    <xf numFmtId="0" fontId="0" fillId="0" borderId="0" xfId="0" applyFill="1" applyAlignment="1">
      <alignment horizontal="left" vertical="top"/>
    </xf>
    <xf numFmtId="0" fontId="0" fillId="0" borderId="0" xfId="0" applyFill="1"/>
    <xf numFmtId="0" fontId="0" fillId="0" borderId="0" xfId="0" quotePrefix="1" applyFill="1"/>
    <xf numFmtId="0" fontId="0" fillId="0" borderId="0" xfId="0" applyFill="1" applyBorder="1" applyAlignment="1">
      <alignment horizontal="left" vertical="top"/>
    </xf>
    <xf numFmtId="0" fontId="0" fillId="0" borderId="0" xfId="0" applyFill="1" applyBorder="1"/>
    <xf numFmtId="0" fontId="0" fillId="0" borderId="0" xfId="0" applyFill="1" applyAlignment="1"/>
    <xf numFmtId="0" fontId="0" fillId="0" borderId="0" xfId="0" applyAlignment="1">
      <alignment wrapText="1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1" fillId="6" borderId="0" xfId="0" applyFont="1" applyFill="1" applyAlignment="1">
      <alignment vertical="center" wrapText="1"/>
    </xf>
    <xf numFmtId="0" fontId="1" fillId="7" borderId="0" xfId="0" applyFont="1" applyFill="1" applyAlignment="1">
      <alignment vertical="center" wrapText="1"/>
    </xf>
    <xf numFmtId="0" fontId="0" fillId="4" borderId="0" xfId="0" applyFill="1"/>
    <xf numFmtId="0" fontId="0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4" fillId="5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quotePrefix="1"/>
  </cellXfs>
  <cellStyles count="4">
    <cellStyle name="Normal" xfId="0" builtinId="0"/>
    <cellStyle name="Normal 2" xfId="2" xr:uid="{00000000-0005-0000-0000-000000000000}"/>
    <cellStyle name="Normal 3" xfId="1" xr:uid="{00000000-0005-0000-0000-000001000000}"/>
    <cellStyle name="Percent 2" xfId="3" xr:uid="{00000000-0005-0000-0000-000002000000}"/>
  </cellStyles>
  <dxfs count="0"/>
  <tableStyles count="0" defaultTableStyle="TableStyleMedium2" defaultPivotStyle="PivotStyleLight16"/>
  <colors>
    <mruColors>
      <color rgb="FFFD91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6"/>
  <sheetViews>
    <sheetView showGridLines="0" zoomScaleNormal="100" workbookViewId="0">
      <pane ySplit="2" topLeftCell="A3" activePane="bottomLeft" state="frozen"/>
      <selection pane="bottomLeft" activeCell="K37" sqref="K37"/>
    </sheetView>
  </sheetViews>
  <sheetFormatPr defaultColWidth="0" defaultRowHeight="14.4" x14ac:dyDescent="0.3"/>
  <cols>
    <col min="1" max="1" width="11.5546875" customWidth="1"/>
    <col min="2" max="2" width="15.33203125" customWidth="1"/>
    <col min="3" max="3" width="9.109375" customWidth="1"/>
    <col min="4" max="4" width="8.33203125" customWidth="1"/>
    <col min="5" max="5" width="19.5546875" customWidth="1"/>
    <col min="6" max="6" width="14" customWidth="1"/>
    <col min="7" max="8" width="15" style="27" customWidth="1"/>
    <col min="9" max="9" width="44.33203125" customWidth="1"/>
    <col min="10" max="10" width="47" customWidth="1"/>
    <col min="11" max="11" width="32.44140625" customWidth="1"/>
    <col min="12" max="12" width="2.44140625" hidden="1" customWidth="1"/>
    <col min="13" max="13" width="8.44140625" hidden="1" customWidth="1"/>
    <col min="14" max="16384" width="9.109375" hidden="1"/>
  </cols>
  <sheetData>
    <row r="1" spans="1:11" ht="42" customHeight="1" x14ac:dyDescent="0.3">
      <c r="B1" s="29" t="s">
        <v>385</v>
      </c>
      <c r="C1" s="28"/>
      <c r="D1" s="28"/>
      <c r="E1" s="28"/>
      <c r="F1" s="28"/>
      <c r="G1" s="28"/>
      <c r="H1" s="28"/>
      <c r="I1" s="28"/>
      <c r="J1" s="28"/>
      <c r="K1" s="28"/>
    </row>
    <row r="2" spans="1:11" ht="40.799999999999997" x14ac:dyDescent="0.3">
      <c r="A2" s="3"/>
      <c r="B2" s="1" t="s">
        <v>0</v>
      </c>
      <c r="C2" s="1" t="s">
        <v>1</v>
      </c>
      <c r="D2" s="1" t="s">
        <v>2</v>
      </c>
      <c r="E2" s="1" t="s">
        <v>3</v>
      </c>
      <c r="F2" s="1" t="s">
        <v>244</v>
      </c>
      <c r="G2" s="1" t="s">
        <v>394</v>
      </c>
      <c r="H2" s="1" t="s">
        <v>381</v>
      </c>
      <c r="I2" s="1" t="s">
        <v>362</v>
      </c>
      <c r="J2" s="1" t="s">
        <v>4</v>
      </c>
      <c r="K2" s="1" t="s">
        <v>426</v>
      </c>
    </row>
    <row r="3" spans="1:11" ht="37.5" customHeight="1" x14ac:dyDescent="0.3">
      <c r="A3" s="4" t="s">
        <v>5</v>
      </c>
      <c r="B3" s="2" t="str">
        <f>CONCATENATE("v_1_",A3)</f>
        <v>v_1_0001</v>
      </c>
      <c r="C3" s="2" t="s">
        <v>66</v>
      </c>
      <c r="D3" s="2" t="str">
        <f>VLOOKUP(CONCATENATE(C3,"_",E3),'Data types'!A:E,4,FALSE)</f>
        <v>0010</v>
      </c>
      <c r="E3" s="6" t="s">
        <v>6</v>
      </c>
      <c r="F3" s="6" t="str">
        <f>VLOOKUP(CONCATENATE(C3,"_",E3),'Data types'!A:F,6,FALSE)</f>
        <v>Numeric: Integer</v>
      </c>
      <c r="G3" s="25" t="s">
        <v>350</v>
      </c>
      <c r="H3" s="25"/>
      <c r="I3" s="7" t="s">
        <v>351</v>
      </c>
      <c r="J3" s="31"/>
      <c r="K3" s="7" t="s">
        <v>7</v>
      </c>
    </row>
    <row r="4" spans="1:11" ht="37.5" customHeight="1" x14ac:dyDescent="0.3">
      <c r="A4" s="4" t="s">
        <v>8</v>
      </c>
      <c r="B4" s="2" t="str">
        <f>CONCATENATE("v_1_",A4)</f>
        <v>v_1_0002</v>
      </c>
      <c r="C4" s="2" t="s">
        <v>66</v>
      </c>
      <c r="D4" s="2" t="str">
        <f>VLOOKUP(CONCATENATE(C4,"_",E4),'Data types'!A:E,4,FALSE)</f>
        <v>0030</v>
      </c>
      <c r="E4" s="6" t="s">
        <v>9</v>
      </c>
      <c r="F4" s="6" t="str">
        <f>VLOOKUP(CONCATENATE(C4,"_",E4),'Data types'!A:F,6,FALSE)</f>
        <v>String: Free text</v>
      </c>
      <c r="G4" s="25" t="s">
        <v>350</v>
      </c>
      <c r="H4" s="25"/>
      <c r="I4" s="7" t="s">
        <v>349</v>
      </c>
      <c r="J4" s="31"/>
      <c r="K4" s="7" t="s">
        <v>7</v>
      </c>
    </row>
    <row r="5" spans="1:11" ht="37.5" customHeight="1" x14ac:dyDescent="0.3">
      <c r="A5" s="4" t="s">
        <v>10</v>
      </c>
      <c r="B5" s="2" t="str">
        <f t="shared" ref="B5:B55" si="0">CONCATENATE("v_1_",A5)</f>
        <v>v_1_0003</v>
      </c>
      <c r="C5" s="2" t="s">
        <v>66</v>
      </c>
      <c r="D5" s="2" t="str">
        <f>VLOOKUP(CONCATENATE(C5,"_",E5),'Data types'!A:E,4,FALSE)</f>
        <v>0040</v>
      </c>
      <c r="E5" s="6" t="s">
        <v>327</v>
      </c>
      <c r="F5" s="6" t="str">
        <f>VLOOKUP(CONCATENATE(C5,"_",E5),'Data types'!A:F,6,FALSE)</f>
        <v>String: Free text, but fixed values for specific items</v>
      </c>
      <c r="G5" s="25" t="s">
        <v>350</v>
      </c>
      <c r="H5" s="25"/>
      <c r="I5" s="7" t="s">
        <v>349</v>
      </c>
      <c r="J5" s="31"/>
      <c r="K5" s="7" t="s">
        <v>7</v>
      </c>
    </row>
    <row r="6" spans="1:11" ht="37.5" customHeight="1" x14ac:dyDescent="0.3">
      <c r="A6" s="4" t="s">
        <v>11</v>
      </c>
      <c r="B6" s="5" t="str">
        <f t="shared" si="0"/>
        <v>v_1_0004</v>
      </c>
      <c r="C6" s="5" t="s">
        <v>66</v>
      </c>
      <c r="D6" s="5" t="str">
        <f>VLOOKUP(CONCATENATE(C6,"_",E6),'Data types'!A:E,4,FALSE)</f>
        <v>0070</v>
      </c>
      <c r="E6" s="7" t="s">
        <v>13</v>
      </c>
      <c r="F6" s="7" t="str">
        <f>VLOOKUP(CONCATENATE(C6,"_",E6),'Data types'!A:F,6,FALSE)</f>
        <v>String: 3-letters ISO 4217</v>
      </c>
      <c r="G6" s="26" t="s">
        <v>350</v>
      </c>
      <c r="H6" s="26"/>
      <c r="I6" s="7" t="s">
        <v>349</v>
      </c>
      <c r="J6" s="24"/>
      <c r="K6" s="7" t="s">
        <v>7</v>
      </c>
    </row>
    <row r="7" spans="1:11" ht="37.5" customHeight="1" x14ac:dyDescent="0.3">
      <c r="A7" s="4" t="s">
        <v>12</v>
      </c>
      <c r="B7" s="5" t="str">
        <f t="shared" si="0"/>
        <v>v_1_0005</v>
      </c>
      <c r="C7" s="5" t="s">
        <v>66</v>
      </c>
      <c r="D7" s="5" t="str">
        <f>VLOOKUP(CONCATENATE(C7,"_",E7),'Data types'!A:E,4,FALSE)</f>
        <v>0080</v>
      </c>
      <c r="E7" s="7" t="s">
        <v>268</v>
      </c>
      <c r="F7" s="7" t="str">
        <f>VLOOKUP(CONCATENATE(C7,"_",E7),'Data types'!A:F,6,FALSE)</f>
        <v>Numeric: 2 decimals</v>
      </c>
      <c r="G7" s="26" t="s">
        <v>350</v>
      </c>
      <c r="H7" s="26"/>
      <c r="I7" s="7" t="s">
        <v>349</v>
      </c>
      <c r="J7" s="7" t="s">
        <v>363</v>
      </c>
      <c r="K7" s="6" t="s">
        <v>365</v>
      </c>
    </row>
    <row r="8" spans="1:11" ht="37.5" customHeight="1" x14ac:dyDescent="0.3">
      <c r="A8" s="4" t="s">
        <v>14</v>
      </c>
      <c r="B8" s="5" t="str">
        <f t="shared" si="0"/>
        <v>v_1_0006</v>
      </c>
      <c r="C8" s="5" t="s">
        <v>66</v>
      </c>
      <c r="D8" s="5" t="str">
        <f>VLOOKUP(CONCATENATE(C8,"_",E8),'Data types'!A:E,4,FALSE)</f>
        <v>0080</v>
      </c>
      <c r="E8" s="7" t="s">
        <v>268</v>
      </c>
      <c r="F8" s="7" t="str">
        <f>VLOOKUP(CONCATENATE(C8,"_",E8),'Data types'!A:F,6,FALSE)</f>
        <v>Numeric: 2 decimals</v>
      </c>
      <c r="G8" s="26"/>
      <c r="H8" s="26" t="s">
        <v>350</v>
      </c>
      <c r="I8" s="7" t="s">
        <v>349</v>
      </c>
      <c r="J8" s="7" t="s">
        <v>364</v>
      </c>
      <c r="K8" s="6" t="s">
        <v>380</v>
      </c>
    </row>
    <row r="9" spans="1:11" ht="37.5" customHeight="1" x14ac:dyDescent="0.3">
      <c r="A9" s="4" t="s">
        <v>15</v>
      </c>
      <c r="B9" s="5" t="str">
        <f t="shared" si="0"/>
        <v>v_1_0007</v>
      </c>
      <c r="C9" s="5" t="s">
        <v>66</v>
      </c>
      <c r="D9" s="5" t="str">
        <f>VLOOKUP(CONCATENATE(C9,"_",E9),'Data types'!A:E,4,FALSE)</f>
        <v>0090</v>
      </c>
      <c r="E9" s="7" t="s">
        <v>296</v>
      </c>
      <c r="F9" s="7" t="str">
        <f>VLOOKUP(CONCATENATE(C9,"_",E9),'Data types'!A:F,6,FALSE)</f>
        <v>Numeric: 2 decimals</v>
      </c>
      <c r="G9" s="26" t="s">
        <v>350</v>
      </c>
      <c r="H9" s="26"/>
      <c r="I9" s="7" t="s">
        <v>349</v>
      </c>
      <c r="J9" s="7" t="s">
        <v>404</v>
      </c>
      <c r="K9" s="7" t="s">
        <v>352</v>
      </c>
    </row>
    <row r="10" spans="1:11" ht="37.5" customHeight="1" x14ac:dyDescent="0.3">
      <c r="A10" s="4" t="s">
        <v>16</v>
      </c>
      <c r="B10" s="5" t="str">
        <f t="shared" si="0"/>
        <v>v_1_0008</v>
      </c>
      <c r="C10" s="5" t="s">
        <v>66</v>
      </c>
      <c r="D10" s="5" t="str">
        <f>VLOOKUP(CONCATENATE(C10,"_",E10),'Data types'!A:E,4,FALSE)</f>
        <v>0100</v>
      </c>
      <c r="E10" s="7" t="s">
        <v>17</v>
      </c>
      <c r="F10" s="7" t="str">
        <f>VLOOKUP(CONCATENATE(C10,"_",E10),'Data types'!A:F,6,FALSE)</f>
        <v>Numeric: 2 decimals</v>
      </c>
      <c r="G10" s="26" t="s">
        <v>350</v>
      </c>
      <c r="H10" s="26"/>
      <c r="I10" s="7" t="s">
        <v>349</v>
      </c>
      <c r="J10" s="7" t="s">
        <v>367</v>
      </c>
      <c r="K10" s="7" t="s">
        <v>353</v>
      </c>
    </row>
    <row r="11" spans="1:11" ht="37.5" customHeight="1" x14ac:dyDescent="0.3">
      <c r="A11" s="4" t="s">
        <v>18</v>
      </c>
      <c r="B11" s="5" t="str">
        <f t="shared" si="0"/>
        <v>v_1_0009</v>
      </c>
      <c r="C11" s="5" t="s">
        <v>66</v>
      </c>
      <c r="D11" s="5" t="str">
        <f>VLOOKUP(CONCATENATE(C11,"_",E11),'Data types'!A:E,4,FALSE)</f>
        <v>0100</v>
      </c>
      <c r="E11" s="7" t="s">
        <v>17</v>
      </c>
      <c r="F11" s="7" t="str">
        <f>VLOOKUP(CONCATENATE(C11,"_",E11),'Data types'!A:F,6,FALSE)</f>
        <v>Numeric: 2 decimals</v>
      </c>
      <c r="G11" s="26"/>
      <c r="H11" s="26" t="s">
        <v>350</v>
      </c>
      <c r="I11" s="7" t="s">
        <v>349</v>
      </c>
      <c r="J11" s="7" t="s">
        <v>354</v>
      </c>
      <c r="K11" s="6" t="s">
        <v>366</v>
      </c>
    </row>
    <row r="12" spans="1:11" ht="37.5" customHeight="1" x14ac:dyDescent="0.3">
      <c r="A12" s="4" t="s">
        <v>20</v>
      </c>
      <c r="B12" s="5" t="str">
        <f t="shared" ref="B12:B13" si="1">CONCATENATE("v_1_",A12)</f>
        <v>v_1_0010</v>
      </c>
      <c r="C12" s="5" t="s">
        <v>66</v>
      </c>
      <c r="D12" s="5" t="str">
        <f>VLOOKUP(CONCATENATE(C12,"_",E12),'Data types'!A:E,4,FALSE)</f>
        <v>0120</v>
      </c>
      <c r="E12" s="7" t="s">
        <v>21</v>
      </c>
      <c r="F12" s="7" t="str">
        <f>VLOOKUP(CONCATENATE(C12,"_",E12),'Data types'!A:F,6,FALSE)</f>
        <v>Numeric: 2 decimals</v>
      </c>
      <c r="G12" s="26" t="s">
        <v>350</v>
      </c>
      <c r="H12" s="26"/>
      <c r="I12" s="7" t="s">
        <v>349</v>
      </c>
      <c r="J12" s="7" t="s">
        <v>363</v>
      </c>
      <c r="K12" s="7" t="s">
        <v>355</v>
      </c>
    </row>
    <row r="13" spans="1:11" ht="37.5" customHeight="1" x14ac:dyDescent="0.3">
      <c r="A13" s="4" t="s">
        <v>22</v>
      </c>
      <c r="B13" s="5" t="str">
        <f t="shared" si="1"/>
        <v>v_1_0011</v>
      </c>
      <c r="C13" s="5" t="s">
        <v>66</v>
      </c>
      <c r="D13" s="5" t="str">
        <f>VLOOKUP(CONCATENATE(C13,"_",E13),'Data types'!A:E,4,FALSE)</f>
        <v>0120</v>
      </c>
      <c r="E13" s="7" t="s">
        <v>21</v>
      </c>
      <c r="F13" s="7" t="str">
        <f>VLOOKUP(CONCATENATE(C13,"_",E13),'Data types'!A:F,6,FALSE)</f>
        <v>Numeric: 2 decimals</v>
      </c>
      <c r="G13" s="26"/>
      <c r="H13" s="26" t="s">
        <v>350</v>
      </c>
      <c r="I13" s="7" t="s">
        <v>349</v>
      </c>
      <c r="J13" s="7" t="s">
        <v>354</v>
      </c>
      <c r="K13" s="6" t="s">
        <v>366</v>
      </c>
    </row>
    <row r="14" spans="1:11" ht="37.5" customHeight="1" x14ac:dyDescent="0.3">
      <c r="A14" s="4" t="s">
        <v>23</v>
      </c>
      <c r="B14" s="5" t="str">
        <f t="shared" si="0"/>
        <v>v_1_0012</v>
      </c>
      <c r="C14" s="5" t="s">
        <v>66</v>
      </c>
      <c r="D14" s="5" t="str">
        <f>VLOOKUP(CONCATENATE(C14,"_",E14),'Data types'!A:E,4,FALSE)</f>
        <v>0130</v>
      </c>
      <c r="E14" s="7" t="s">
        <v>248</v>
      </c>
      <c r="F14" s="7" t="str">
        <f>VLOOKUP(CONCATENATE(C14,"_",E14),'Data types'!A:F,6,FALSE)</f>
        <v>Numeric: 2 decimals</v>
      </c>
      <c r="G14" s="26" t="s">
        <v>350</v>
      </c>
      <c r="H14" s="26"/>
      <c r="I14" s="7" t="s">
        <v>349</v>
      </c>
      <c r="J14" s="24"/>
      <c r="K14" s="7" t="s">
        <v>7</v>
      </c>
    </row>
    <row r="15" spans="1:11" ht="37.5" customHeight="1" x14ac:dyDescent="0.3">
      <c r="A15" s="4" t="s">
        <v>25</v>
      </c>
      <c r="B15" s="5" t="str">
        <f t="shared" si="0"/>
        <v>v_1_0013</v>
      </c>
      <c r="C15" s="5" t="s">
        <v>66</v>
      </c>
      <c r="D15" s="5" t="str">
        <f>VLOOKUP(CONCATENATE(C15,"_",E15),'Data types'!A:E,4,FALSE)</f>
        <v>0140</v>
      </c>
      <c r="E15" s="7" t="s">
        <v>24</v>
      </c>
      <c r="F15" s="7" t="str">
        <f>VLOOKUP(CONCATENATE(C15,"_",E15),'Data types'!A:F,6,FALSE)</f>
        <v>String: Drop-down</v>
      </c>
      <c r="G15" s="26" t="s">
        <v>350</v>
      </c>
      <c r="H15" s="26"/>
      <c r="I15" s="7" t="s">
        <v>349</v>
      </c>
      <c r="J15" s="24"/>
      <c r="K15" s="7" t="s">
        <v>7</v>
      </c>
    </row>
    <row r="16" spans="1:11" ht="37.5" customHeight="1" x14ac:dyDescent="0.3">
      <c r="A16" s="4" t="s">
        <v>27</v>
      </c>
      <c r="B16" s="5" t="str">
        <f t="shared" si="0"/>
        <v>v_1_0014</v>
      </c>
      <c r="C16" s="5" t="s">
        <v>66</v>
      </c>
      <c r="D16" s="5" t="str">
        <f>VLOOKUP(CONCATENATE(C16,"_",E16),'Data types'!A:E,4,FALSE)</f>
        <v>0141</v>
      </c>
      <c r="E16" s="7" t="s">
        <v>26</v>
      </c>
      <c r="F16" s="7" t="str">
        <f>VLOOKUP(CONCATENATE(C16,"_",E16),'Data types'!A:F,6,FALSE)</f>
        <v>String: Free text</v>
      </c>
      <c r="G16" s="26" t="s">
        <v>350</v>
      </c>
      <c r="H16" s="26"/>
      <c r="I16" s="7" t="s">
        <v>349</v>
      </c>
      <c r="J16" s="7" t="s">
        <v>290</v>
      </c>
      <c r="K16" s="7" t="s">
        <v>357</v>
      </c>
    </row>
    <row r="17" spans="1:11" ht="37.5" customHeight="1" x14ac:dyDescent="0.3">
      <c r="A17" s="4" t="s">
        <v>29</v>
      </c>
      <c r="B17" s="5" t="str">
        <f t="shared" si="0"/>
        <v>v_1_0015</v>
      </c>
      <c r="C17" s="5" t="s">
        <v>66</v>
      </c>
      <c r="D17" s="5" t="str">
        <f>VLOOKUP(CONCATENATE(C17,"_",E17),'Data types'!A:E,4,FALSE)</f>
        <v>0160</v>
      </c>
      <c r="E17" s="7" t="s">
        <v>28</v>
      </c>
      <c r="F17" s="7" t="str">
        <f>VLOOKUP(CONCATENATE(C17,"_",E17),'Data types'!A:F,6,FALSE)</f>
        <v>Numeric: Integer</v>
      </c>
      <c r="G17" s="26" t="s">
        <v>350</v>
      </c>
      <c r="H17" s="26"/>
      <c r="I17" s="7" t="s">
        <v>349</v>
      </c>
      <c r="J17" s="24"/>
      <c r="K17" s="7" t="s">
        <v>7</v>
      </c>
    </row>
    <row r="18" spans="1:11" ht="37.5" customHeight="1" x14ac:dyDescent="0.3">
      <c r="A18" s="4" t="s">
        <v>31</v>
      </c>
      <c r="B18" s="5" t="str">
        <f t="shared" si="0"/>
        <v>v_1_0016</v>
      </c>
      <c r="C18" s="5" t="s">
        <v>66</v>
      </c>
      <c r="D18" s="5" t="str">
        <f>VLOOKUP(CONCATENATE(C18,"_",E18),'Data types'!A:E,4,FALSE)</f>
        <v>0162</v>
      </c>
      <c r="E18" s="7" t="s">
        <v>253</v>
      </c>
      <c r="F18" s="7" t="str">
        <f>VLOOKUP(CONCATENATE(C18,"_",E18),'Data types'!A:F,6,FALSE)</f>
        <v>String: Fixed values</v>
      </c>
      <c r="G18" s="26" t="s">
        <v>350</v>
      </c>
      <c r="H18" s="26"/>
      <c r="I18" s="7" t="s">
        <v>349</v>
      </c>
      <c r="J18" s="24"/>
      <c r="K18" s="7" t="s">
        <v>7</v>
      </c>
    </row>
    <row r="19" spans="1:11" ht="37.5" customHeight="1" x14ac:dyDescent="0.3">
      <c r="A19" s="4" t="s">
        <v>33</v>
      </c>
      <c r="B19" s="5" t="str">
        <f t="shared" si="0"/>
        <v>v_1_0017</v>
      </c>
      <c r="C19" s="5" t="s">
        <v>66</v>
      </c>
      <c r="D19" s="5" t="str">
        <f>VLOOKUP(CONCATENATE(C19,"_",E19),'Data types'!A:E,4,FALSE)</f>
        <v>0180</v>
      </c>
      <c r="E19" s="7" t="s">
        <v>30</v>
      </c>
      <c r="F19" s="7" t="str">
        <f>VLOOKUP(CONCATENATE(C19,"_",E19),'Data types'!A:F,6,FALSE)</f>
        <v>Date: yyyy-mm-dd</v>
      </c>
      <c r="G19" s="26" t="s">
        <v>350</v>
      </c>
      <c r="H19" s="26"/>
      <c r="I19" s="7" t="s">
        <v>349</v>
      </c>
      <c r="J19" s="7" t="s">
        <v>369</v>
      </c>
      <c r="K19" s="7" t="s">
        <v>368</v>
      </c>
    </row>
    <row r="20" spans="1:11" ht="37.5" customHeight="1" x14ac:dyDescent="0.3">
      <c r="A20" s="4" t="s">
        <v>35</v>
      </c>
      <c r="B20" s="5" t="str">
        <f t="shared" si="0"/>
        <v>v_1_0018</v>
      </c>
      <c r="C20" s="5" t="s">
        <v>66</v>
      </c>
      <c r="D20" s="5" t="str">
        <f>VLOOKUP(CONCATENATE(C20,"_",E20),'Data types'!A:E,4,FALSE)</f>
        <v>0180</v>
      </c>
      <c r="E20" s="7" t="s">
        <v>30</v>
      </c>
      <c r="F20" s="7" t="str">
        <f>VLOOKUP(CONCATENATE(C20,"_",E20),'Data types'!A:F,6,FALSE)</f>
        <v>Date: yyyy-mm-dd</v>
      </c>
      <c r="G20" s="26"/>
      <c r="H20" s="26" t="s">
        <v>350</v>
      </c>
      <c r="I20" s="7" t="s">
        <v>349</v>
      </c>
      <c r="J20" s="7" t="s">
        <v>354</v>
      </c>
      <c r="K20" s="7" t="s">
        <v>356</v>
      </c>
    </row>
    <row r="21" spans="1:11" ht="37.5" customHeight="1" x14ac:dyDescent="0.3">
      <c r="A21" s="4" t="s">
        <v>37</v>
      </c>
      <c r="B21" s="5" t="str">
        <f t="shared" si="0"/>
        <v>v_1_0019</v>
      </c>
      <c r="C21" s="5" t="s">
        <v>66</v>
      </c>
      <c r="D21" s="5" t="str">
        <f>VLOOKUP(CONCATENATE(C21,"_",E21),'Data types'!A:E,4,FALSE)</f>
        <v>0200</v>
      </c>
      <c r="E21" s="7" t="s">
        <v>32</v>
      </c>
      <c r="F21" s="7" t="str">
        <f>VLOOKUP(CONCATENATE(C21,"_",E21),'Data types'!A:F,6,FALSE)</f>
        <v>Date: yyyy-mm-dd</v>
      </c>
      <c r="G21" s="26"/>
      <c r="H21" s="26" t="s">
        <v>350</v>
      </c>
      <c r="I21" s="7" t="s">
        <v>349</v>
      </c>
      <c r="J21" s="24"/>
      <c r="K21" s="7" t="s">
        <v>377</v>
      </c>
    </row>
    <row r="22" spans="1:11" ht="37.5" customHeight="1" x14ac:dyDescent="0.3">
      <c r="A22" s="4" t="s">
        <v>38</v>
      </c>
      <c r="B22" s="5" t="str">
        <f t="shared" si="0"/>
        <v>v_1_0020</v>
      </c>
      <c r="C22" s="5" t="s">
        <v>66</v>
      </c>
      <c r="D22" s="5" t="str">
        <f>VLOOKUP(CONCATENATE(C22,"_",E22),'Data types'!A:E,4,FALSE)</f>
        <v>0210</v>
      </c>
      <c r="E22" s="7" t="s">
        <v>34</v>
      </c>
      <c r="F22" s="7" t="str">
        <f>VLOOKUP(CONCATENATE(C22,"_",E22),'Data types'!A:F,6,FALSE)</f>
        <v>Date: yyyy-mm-dd</v>
      </c>
      <c r="G22" s="26" t="s">
        <v>350</v>
      </c>
      <c r="H22" s="26"/>
      <c r="I22" s="7" t="s">
        <v>349</v>
      </c>
      <c r="J22" s="7" t="s">
        <v>378</v>
      </c>
      <c r="K22" s="7" t="s">
        <v>370</v>
      </c>
    </row>
    <row r="23" spans="1:11" ht="37.5" customHeight="1" x14ac:dyDescent="0.3">
      <c r="A23" s="4" t="s">
        <v>40</v>
      </c>
      <c r="B23" s="5" t="str">
        <f t="shared" si="0"/>
        <v>v_1_0021</v>
      </c>
      <c r="C23" s="5" t="s">
        <v>66</v>
      </c>
      <c r="D23" s="5" t="str">
        <f>VLOOKUP(CONCATENATE(C23,"_",E23),'Data types'!A:E,4,FALSE)</f>
        <v>0220</v>
      </c>
      <c r="E23" s="7" t="s">
        <v>36</v>
      </c>
      <c r="F23" s="7" t="str">
        <f>VLOOKUP(CONCATENATE(C23,"_",E23),'Data types'!A:F,6,FALSE)</f>
        <v>String: ISO 3166-1 alpha 2 / ISO 3166-2</v>
      </c>
      <c r="G23" s="26" t="s">
        <v>350</v>
      </c>
      <c r="H23" s="26"/>
      <c r="I23" s="7" t="s">
        <v>349</v>
      </c>
      <c r="J23" s="24"/>
      <c r="K23" s="7" t="s">
        <v>7</v>
      </c>
    </row>
    <row r="24" spans="1:11" ht="37.5" customHeight="1" x14ac:dyDescent="0.3">
      <c r="A24" s="4" t="s">
        <v>42</v>
      </c>
      <c r="B24" s="5" t="str">
        <f t="shared" si="0"/>
        <v>v_1_0022</v>
      </c>
      <c r="C24" s="5" t="s">
        <v>66</v>
      </c>
      <c r="D24" s="5" t="str">
        <f>VLOOKUP(CONCATENATE(C24,"_",E24),'Data types'!A:E,4,FALSE)</f>
        <v>0250</v>
      </c>
      <c r="E24" s="7" t="s">
        <v>39</v>
      </c>
      <c r="F24" s="7" t="str">
        <f>VLOOKUP(CONCATENATE(C24,"_",E24),'Data types'!A:F,6,FALSE)</f>
        <v>String: Drop-down</v>
      </c>
      <c r="G24" s="26" t="s">
        <v>350</v>
      </c>
      <c r="H24" s="26"/>
      <c r="I24" s="7" t="s">
        <v>349</v>
      </c>
      <c r="J24" s="24"/>
      <c r="K24" s="7" t="s">
        <v>7</v>
      </c>
    </row>
    <row r="25" spans="1:11" ht="37.5" customHeight="1" x14ac:dyDescent="0.3">
      <c r="A25" s="4" t="s">
        <v>43</v>
      </c>
      <c r="B25" s="5" t="str">
        <f t="shared" si="0"/>
        <v>v_1_0023</v>
      </c>
      <c r="C25" s="5" t="s">
        <v>66</v>
      </c>
      <c r="D25" s="5" t="str">
        <f>VLOOKUP(CONCATENATE(C25,"_",E25),'Data types'!A:E,4,FALSE)</f>
        <v>0260</v>
      </c>
      <c r="E25" s="7" t="s">
        <v>41</v>
      </c>
      <c r="F25" s="7" t="str">
        <f>VLOOKUP(CONCATENATE(C25,"_",E25),'Data types'!A:F,6,FALSE)</f>
        <v>Numeric: 2 decimals</v>
      </c>
      <c r="G25" s="26"/>
      <c r="H25" s="26" t="s">
        <v>350</v>
      </c>
      <c r="I25" s="7" t="s">
        <v>349</v>
      </c>
      <c r="J25" s="7" t="s">
        <v>358</v>
      </c>
      <c r="K25" s="7" t="s">
        <v>371</v>
      </c>
    </row>
    <row r="26" spans="1:11" ht="37.5" customHeight="1" x14ac:dyDescent="0.3">
      <c r="A26" s="4" t="s">
        <v>45</v>
      </c>
      <c r="B26" s="5" t="str">
        <f t="shared" si="0"/>
        <v>v_1_0024</v>
      </c>
      <c r="C26" s="5" t="s">
        <v>66</v>
      </c>
      <c r="D26" s="5" t="str">
        <f>VLOOKUP(CONCATENATE(C26,"_",E26),'Data types'!A:E,4,FALSE)</f>
        <v>0270</v>
      </c>
      <c r="E26" s="7" t="s">
        <v>317</v>
      </c>
      <c r="F26" s="7" t="str">
        <f>VLOOKUP(CONCATENATE(C26,"_",E26),'Data types'!A:F,6,FALSE)</f>
        <v>Numeric: 2 decimals</v>
      </c>
      <c r="G26" s="26" t="s">
        <v>350</v>
      </c>
      <c r="H26" s="26"/>
      <c r="I26" s="7" t="s">
        <v>349</v>
      </c>
      <c r="J26" s="7" t="s">
        <v>358</v>
      </c>
      <c r="K26" s="7" t="s">
        <v>359</v>
      </c>
    </row>
    <row r="27" spans="1:11" ht="37.5" customHeight="1" x14ac:dyDescent="0.3">
      <c r="A27" s="4" t="s">
        <v>47</v>
      </c>
      <c r="B27" s="5" t="str">
        <f t="shared" si="0"/>
        <v>v_1_0025</v>
      </c>
      <c r="C27" s="5" t="s">
        <v>66</v>
      </c>
      <c r="D27" s="5" t="str">
        <f>VLOOKUP(CONCATENATE(C27,"_",E27),'Data types'!A:E,4,FALSE)</f>
        <v>0300</v>
      </c>
      <c r="E27" s="7" t="s">
        <v>44</v>
      </c>
      <c r="F27" s="7" t="str">
        <f>VLOOKUP(CONCATENATE(C27,"_",E27),'Data types'!A:F,6,FALSE)</f>
        <v>Numeric: 2 decimals</v>
      </c>
      <c r="G27" s="26" t="s">
        <v>350</v>
      </c>
      <c r="H27" s="26"/>
      <c r="I27" s="7" t="s">
        <v>349</v>
      </c>
      <c r="J27" s="7" t="s">
        <v>360</v>
      </c>
      <c r="K27" s="7" t="s">
        <v>427</v>
      </c>
    </row>
    <row r="28" spans="1:11" ht="37.5" customHeight="1" x14ac:dyDescent="0.3">
      <c r="A28" s="4" t="s">
        <v>48</v>
      </c>
      <c r="B28" s="5" t="str">
        <f t="shared" si="0"/>
        <v>v_1_0026</v>
      </c>
      <c r="C28" s="5" t="s">
        <v>66</v>
      </c>
      <c r="D28" s="5" t="str">
        <f>VLOOKUP(CONCATENATE(C28,"_",E28),'Data types'!A:E,4,FALSE)</f>
        <v>0310</v>
      </c>
      <c r="E28" s="7" t="s">
        <v>46</v>
      </c>
      <c r="F28" s="7" t="str">
        <f>VLOOKUP(CONCATENATE(C28,"_",E28),'Data types'!A:F,6,FALSE)</f>
        <v>String: Drop-down</v>
      </c>
      <c r="G28" s="26" t="s">
        <v>350</v>
      </c>
      <c r="H28" s="26"/>
      <c r="I28" s="7" t="s">
        <v>349</v>
      </c>
      <c r="J28" s="24"/>
      <c r="K28" s="7" t="s">
        <v>7</v>
      </c>
    </row>
    <row r="29" spans="1:11" ht="37.5" customHeight="1" x14ac:dyDescent="0.3">
      <c r="A29" s="4" t="s">
        <v>49</v>
      </c>
      <c r="B29" s="5" t="str">
        <f t="shared" si="0"/>
        <v>v_1_0027</v>
      </c>
      <c r="C29" s="5" t="s">
        <v>66</v>
      </c>
      <c r="D29" s="5" t="str">
        <f>VLOOKUP(CONCATENATE(C29,"_",E29),'Data types'!A:E,4,FALSE)</f>
        <v>0320</v>
      </c>
      <c r="E29" s="7" t="s">
        <v>273</v>
      </c>
      <c r="F29" s="7" t="str">
        <f>VLOOKUP(CONCATENATE(C29,"_",E29),'Data types'!A:F,6,FALSE)</f>
        <v>Numeric: 2 decimals</v>
      </c>
      <c r="G29" s="26" t="s">
        <v>350</v>
      </c>
      <c r="H29" s="26"/>
      <c r="I29" s="7" t="s">
        <v>349</v>
      </c>
      <c r="J29" s="7" t="s">
        <v>292</v>
      </c>
      <c r="K29" s="7" t="s">
        <v>428</v>
      </c>
    </row>
    <row r="30" spans="1:11" ht="37.5" customHeight="1" x14ac:dyDescent="0.3">
      <c r="A30" s="4" t="s">
        <v>51</v>
      </c>
      <c r="B30" s="5" t="str">
        <f t="shared" si="0"/>
        <v>v_1_0028</v>
      </c>
      <c r="C30" s="5" t="s">
        <v>66</v>
      </c>
      <c r="D30" s="5" t="str">
        <f>VLOOKUP(CONCATENATE(C30,"_",E30),'Data types'!A:E,4,FALSE)</f>
        <v>0330</v>
      </c>
      <c r="E30" s="7" t="s">
        <v>274</v>
      </c>
      <c r="F30" s="7" t="str">
        <f>VLOOKUP(CONCATENATE(C30,"_",E30),'Data types'!A:F,6,FALSE)</f>
        <v>Numeric: 2 decimals</v>
      </c>
      <c r="G30" s="26" t="s">
        <v>350</v>
      </c>
      <c r="H30" s="26"/>
      <c r="I30" s="7" t="s">
        <v>349</v>
      </c>
      <c r="J30" s="7" t="s">
        <v>292</v>
      </c>
      <c r="K30" s="7" t="s">
        <v>372</v>
      </c>
    </row>
    <row r="31" spans="1:11" ht="37.5" customHeight="1" x14ac:dyDescent="0.3">
      <c r="A31" s="4" t="s">
        <v>53</v>
      </c>
      <c r="B31" s="5" t="str">
        <f t="shared" si="0"/>
        <v>v_1_0029</v>
      </c>
      <c r="C31" s="5" t="s">
        <v>66</v>
      </c>
      <c r="D31" s="5" t="str">
        <f>VLOOKUP(CONCATENATE(C31,"_",E31),'Data types'!A:E,4,FALSE)</f>
        <v>0350</v>
      </c>
      <c r="E31" s="7" t="s">
        <v>50</v>
      </c>
      <c r="F31" s="7" t="str">
        <f>VLOOKUP(CONCATENATE(C31,"_",E31),'Data types'!A:F,6,FALSE)</f>
        <v>String: Drop-down</v>
      </c>
      <c r="G31" s="26" t="s">
        <v>350</v>
      </c>
      <c r="H31" s="26"/>
      <c r="I31" s="7" t="s">
        <v>349</v>
      </c>
      <c r="J31" s="7" t="s">
        <v>292</v>
      </c>
      <c r="K31" s="7" t="s">
        <v>372</v>
      </c>
    </row>
    <row r="32" spans="1:11" ht="37.5" customHeight="1" x14ac:dyDescent="0.3">
      <c r="A32" s="4" t="s">
        <v>54</v>
      </c>
      <c r="B32" s="5" t="str">
        <f t="shared" si="0"/>
        <v>v_1_0030</v>
      </c>
      <c r="C32" s="5" t="s">
        <v>66</v>
      </c>
      <c r="D32" s="5" t="str">
        <f>VLOOKUP(CONCATENATE(C32,"_",E32),'Data types'!A:E,4,FALSE)</f>
        <v>0351</v>
      </c>
      <c r="E32" s="7" t="s">
        <v>52</v>
      </c>
      <c r="F32" s="7" t="str">
        <f>VLOOKUP(CONCATENATE(C32,"_",E32),'Data types'!A:F,6,FALSE)</f>
        <v>String: Free text</v>
      </c>
      <c r="G32" s="26" t="s">
        <v>350</v>
      </c>
      <c r="H32" s="26"/>
      <c r="I32" s="7" t="s">
        <v>349</v>
      </c>
      <c r="J32" s="7" t="s">
        <v>293</v>
      </c>
      <c r="K32" s="7" t="s">
        <v>291</v>
      </c>
    </row>
    <row r="33" spans="1:11" ht="37.5" customHeight="1" x14ac:dyDescent="0.3">
      <c r="A33" s="4" t="s">
        <v>55</v>
      </c>
      <c r="B33" s="5" t="str">
        <f t="shared" si="0"/>
        <v>v_1_0031</v>
      </c>
      <c r="C33" s="5" t="s">
        <v>66</v>
      </c>
      <c r="D33" s="5" t="str">
        <f>VLOOKUP(CONCATENATE(C33,"_",E33),'Data types'!A:E,4,FALSE)</f>
        <v>0370</v>
      </c>
      <c r="E33" s="7" t="s">
        <v>294</v>
      </c>
      <c r="F33" s="7" t="str">
        <f>VLOOKUP(CONCATENATE(C33,"_",E33),'Data types'!A:F,6,FALSE)</f>
        <v>Numeric: 2 decimals</v>
      </c>
      <c r="G33" s="26" t="s">
        <v>350</v>
      </c>
      <c r="H33" s="26"/>
      <c r="I33" s="7" t="s">
        <v>349</v>
      </c>
      <c r="J33" s="7" t="s">
        <v>405</v>
      </c>
      <c r="K33" s="7" t="s">
        <v>373</v>
      </c>
    </row>
    <row r="34" spans="1:11" ht="37.5" customHeight="1" x14ac:dyDescent="0.3">
      <c r="A34" s="4" t="s">
        <v>56</v>
      </c>
      <c r="B34" s="5" t="str">
        <f t="shared" ref="B34" si="2">CONCATENATE("v_1_",A34)</f>
        <v>v_1_0032</v>
      </c>
      <c r="C34" s="5" t="s">
        <v>66</v>
      </c>
      <c r="D34" s="5" t="str">
        <f>VLOOKUP(CONCATENATE(C34,"_",E34),'Data types'!A:E,4,FALSE)</f>
        <v>0370</v>
      </c>
      <c r="E34" s="7" t="s">
        <v>294</v>
      </c>
      <c r="F34" s="7" t="str">
        <f>VLOOKUP(CONCATENATE(C34,"_",E34),'Data types'!A:F,6,FALSE)</f>
        <v>Numeric: 2 decimals</v>
      </c>
      <c r="G34" s="26"/>
      <c r="H34" s="26" t="s">
        <v>350</v>
      </c>
      <c r="I34" s="7"/>
      <c r="J34" s="7" t="s">
        <v>406</v>
      </c>
      <c r="K34" s="7" t="s">
        <v>374</v>
      </c>
    </row>
    <row r="35" spans="1:11" ht="37.5" customHeight="1" x14ac:dyDescent="0.3">
      <c r="A35" s="4" t="s">
        <v>58</v>
      </c>
      <c r="B35" s="5" t="str">
        <f t="shared" si="0"/>
        <v>v_1_0033</v>
      </c>
      <c r="C35" s="5" t="s">
        <v>66</v>
      </c>
      <c r="D35" s="5" t="str">
        <f>VLOOKUP(CONCATENATE(C35,"_",E35),'Data types'!A:E,4,FALSE)</f>
        <v>0390</v>
      </c>
      <c r="E35" s="7" t="s">
        <v>297</v>
      </c>
      <c r="F35" s="7" t="str">
        <f>VLOOKUP(CONCATENATE(C35,"_",E35),'Data types'!A:F,6,FALSE)</f>
        <v>Numeric: Integer</v>
      </c>
      <c r="G35" s="26" t="s">
        <v>350</v>
      </c>
      <c r="H35" s="26"/>
      <c r="I35" s="7" t="s">
        <v>349</v>
      </c>
      <c r="J35" s="7" t="s">
        <v>407</v>
      </c>
      <c r="K35" s="7" t="s">
        <v>429</v>
      </c>
    </row>
    <row r="36" spans="1:11" ht="37.5" customHeight="1" x14ac:dyDescent="0.3">
      <c r="A36" s="4" t="s">
        <v>59</v>
      </c>
      <c r="B36" s="5" t="str">
        <f t="shared" si="0"/>
        <v>v_1_0034</v>
      </c>
      <c r="C36" s="5" t="s">
        <v>66</v>
      </c>
      <c r="D36" s="5" t="str">
        <f>VLOOKUP(CONCATENATE(C36,"_",E36),'Data types'!A:E,4,FALSE)</f>
        <v>0391</v>
      </c>
      <c r="E36" s="7" t="s">
        <v>298</v>
      </c>
      <c r="F36" s="7" t="str">
        <f>VLOOKUP(CONCATENATE(C36,"_",E36),'Data types'!A:F,6,FALSE)</f>
        <v>Numeric: Integer</v>
      </c>
      <c r="G36" s="26" t="s">
        <v>350</v>
      </c>
      <c r="H36" s="26"/>
      <c r="I36" s="7" t="s">
        <v>349</v>
      </c>
      <c r="J36" s="7" t="s">
        <v>407</v>
      </c>
      <c r="K36" s="7" t="s">
        <v>430</v>
      </c>
    </row>
    <row r="37" spans="1:11" ht="37.5" customHeight="1" x14ac:dyDescent="0.3">
      <c r="A37" s="4" t="s">
        <v>61</v>
      </c>
      <c r="B37" s="5" t="str">
        <f t="shared" si="0"/>
        <v>v_1_0035</v>
      </c>
      <c r="C37" s="5" t="s">
        <v>66</v>
      </c>
      <c r="D37" s="5" t="str">
        <f>VLOOKUP(CONCATENATE(C37,"_",E37),'Data types'!A:E,4,FALSE)</f>
        <v>0400</v>
      </c>
      <c r="E37" s="7" t="s">
        <v>57</v>
      </c>
      <c r="F37" s="7" t="str">
        <f>VLOOKUP(CONCATENATE(C37,"_",E37),'Data types'!A:F,6,FALSE)</f>
        <v>Numeric: 4 decimals</v>
      </c>
      <c r="G37" s="26" t="s">
        <v>350</v>
      </c>
      <c r="H37" s="26"/>
      <c r="I37" s="7" t="s">
        <v>349</v>
      </c>
      <c r="J37" s="7" t="s">
        <v>408</v>
      </c>
      <c r="K37" s="7" t="s">
        <v>375</v>
      </c>
    </row>
    <row r="38" spans="1:11" ht="37.5" customHeight="1" x14ac:dyDescent="0.3">
      <c r="A38" s="4" t="s">
        <v>62</v>
      </c>
      <c r="B38" s="5" t="str">
        <f t="shared" ref="B38" si="3">CONCATENATE("v_1_",A38)</f>
        <v>v_1_0036</v>
      </c>
      <c r="C38" s="5" t="s">
        <v>66</v>
      </c>
      <c r="D38" s="5" t="str">
        <f>VLOOKUP(CONCATENATE(C38,"_",E38),'Data types'!A:E,4,FALSE)</f>
        <v>0400</v>
      </c>
      <c r="E38" s="7" t="s">
        <v>57</v>
      </c>
      <c r="F38" s="7" t="str">
        <f>VLOOKUP(CONCATENATE(C38,"_",E38),'Data types'!A:F,6,FALSE)</f>
        <v>Numeric: 4 decimals</v>
      </c>
      <c r="G38" s="26"/>
      <c r="H38" s="26" t="s">
        <v>350</v>
      </c>
      <c r="I38" s="7" t="s">
        <v>349</v>
      </c>
      <c r="J38" s="7" t="s">
        <v>409</v>
      </c>
      <c r="K38" s="7" t="s">
        <v>384</v>
      </c>
    </row>
    <row r="39" spans="1:11" ht="37.5" customHeight="1" x14ac:dyDescent="0.3">
      <c r="A39" s="4" t="s">
        <v>63</v>
      </c>
      <c r="B39" s="5" t="str">
        <f t="shared" si="0"/>
        <v>v_1_0037</v>
      </c>
      <c r="C39" s="5" t="s">
        <v>66</v>
      </c>
      <c r="D39" s="5" t="str">
        <f>VLOOKUP(CONCATENATE(C39,"_",E39),'Data types'!A:E,4,FALSE)</f>
        <v>0610</v>
      </c>
      <c r="E39" s="7" t="s">
        <v>64</v>
      </c>
      <c r="F39" s="7" t="str">
        <f>VLOOKUP(CONCATENATE(C39,"_",E39),'Data types'!A:F,6,FALSE)</f>
        <v>Numeric: 2 decimals</v>
      </c>
      <c r="G39" s="26"/>
      <c r="H39" s="26" t="s">
        <v>350</v>
      </c>
      <c r="I39" s="7" t="s">
        <v>349</v>
      </c>
      <c r="J39" s="24"/>
      <c r="K39" s="7" t="s">
        <v>383</v>
      </c>
    </row>
    <row r="40" spans="1:11" ht="37.5" customHeight="1" x14ac:dyDescent="0.3">
      <c r="A40" s="4" t="s">
        <v>65</v>
      </c>
      <c r="B40" s="5" t="str">
        <f t="shared" ref="B40:B41" si="4">CONCATENATE("v_1_",A40)</f>
        <v>v_1_0038</v>
      </c>
      <c r="C40" s="5" t="s">
        <v>66</v>
      </c>
      <c r="D40" s="5" t="str">
        <f>VLOOKUP(CONCATENATE(C40,"_",E40),'Data types'!A:E,4,FALSE)</f>
        <v>5000</v>
      </c>
      <c r="E40" s="7" t="s">
        <v>121</v>
      </c>
      <c r="F40" s="7" t="str">
        <f>VLOOKUP(CONCATENATE(C40,"_",E40),'Data types'!A:F,6,FALSE)</f>
        <v>String: TRUE / FALSE boolean</v>
      </c>
      <c r="G40" s="26" t="s">
        <v>350</v>
      </c>
      <c r="H40" s="26"/>
      <c r="I40" s="7" t="s">
        <v>349</v>
      </c>
      <c r="J40" s="7" t="s">
        <v>361</v>
      </c>
      <c r="K40" s="7" t="s">
        <v>311</v>
      </c>
    </row>
    <row r="41" spans="1:11" ht="37.5" customHeight="1" x14ac:dyDescent="0.3">
      <c r="A41" s="4" t="s">
        <v>67</v>
      </c>
      <c r="B41" s="5" t="str">
        <f t="shared" si="4"/>
        <v>v_1_0039</v>
      </c>
      <c r="C41" s="5" t="s">
        <v>66</v>
      </c>
      <c r="D41" s="5" t="str">
        <f>VLOOKUP(CONCATENATE(C41,"_",E41),'Data types'!A:E,4,FALSE)</f>
        <v>5010</v>
      </c>
      <c r="E41" s="7" t="s">
        <v>122</v>
      </c>
      <c r="F41" s="7" t="str">
        <f>VLOOKUP(CONCATENATE(C41,"_",E41),'Data types'!A:F,6,FALSE)</f>
        <v>String: TRUE / FALSE boolean</v>
      </c>
      <c r="G41" s="26" t="s">
        <v>350</v>
      </c>
      <c r="H41" s="26"/>
      <c r="I41" s="7" t="s">
        <v>349</v>
      </c>
      <c r="J41" s="7" t="s">
        <v>361</v>
      </c>
      <c r="K41" s="7" t="s">
        <v>311</v>
      </c>
    </row>
    <row r="42" spans="1:11" ht="37.5" customHeight="1" x14ac:dyDescent="0.3">
      <c r="A42" s="4" t="s">
        <v>68</v>
      </c>
      <c r="B42" s="5" t="str">
        <f>CONCATENATE("v_1_",A42)</f>
        <v>v_1_0040</v>
      </c>
      <c r="C42" s="5" t="s">
        <v>82</v>
      </c>
      <c r="D42" s="5" t="str">
        <f>VLOOKUP(CONCATENATE(C42,"_",E42),'Data types'!A:E,4,FALSE)</f>
        <v>0010</v>
      </c>
      <c r="E42" s="7" t="s">
        <v>6</v>
      </c>
      <c r="F42" s="7" t="str">
        <f>VLOOKUP(CONCATENATE(C42,"_",E42),'Data types'!A:F,6,FALSE)</f>
        <v>Numeric: Integer</v>
      </c>
      <c r="G42" s="26" t="s">
        <v>350</v>
      </c>
      <c r="H42" s="26"/>
      <c r="I42" s="7" t="s">
        <v>349</v>
      </c>
      <c r="J42" s="24"/>
      <c r="K42" s="7" t="s">
        <v>7</v>
      </c>
    </row>
    <row r="43" spans="1:11" ht="37.5" customHeight="1" x14ac:dyDescent="0.3">
      <c r="A43" s="4" t="s">
        <v>72</v>
      </c>
      <c r="B43" s="5" t="str">
        <f t="shared" si="0"/>
        <v>v_1_0042</v>
      </c>
      <c r="C43" s="5" t="s">
        <v>82</v>
      </c>
      <c r="D43" s="5" t="str">
        <f>VLOOKUP(CONCATENATE(C43,"_",E43),'Data types'!A:E,4,FALSE)</f>
        <v>0020</v>
      </c>
      <c r="E43" s="7" t="s">
        <v>69</v>
      </c>
      <c r="F43" s="7" t="str">
        <f>VLOOKUP(CONCATENATE(C43,"_",E43),'Data types'!A:F,6,FALSE)</f>
        <v>String: Free text</v>
      </c>
      <c r="G43" s="26" t="s">
        <v>350</v>
      </c>
      <c r="H43" s="26"/>
      <c r="I43" s="7" t="s">
        <v>349</v>
      </c>
      <c r="J43" s="24"/>
      <c r="K43" s="7" t="s">
        <v>7</v>
      </c>
    </row>
    <row r="44" spans="1:11" ht="37.5" customHeight="1" x14ac:dyDescent="0.3">
      <c r="A44" s="4" t="s">
        <v>74</v>
      </c>
      <c r="B44" s="5" t="str">
        <f t="shared" si="0"/>
        <v>v_1_0043</v>
      </c>
      <c r="C44" s="5" t="s">
        <v>82</v>
      </c>
      <c r="D44" s="5" t="str">
        <f>VLOOKUP(CONCATENATE(C44,"_",E44),'Data types'!A:E,4,FALSE)</f>
        <v>0030</v>
      </c>
      <c r="E44" s="7" t="s">
        <v>71</v>
      </c>
      <c r="F44" s="7" t="str">
        <f>VLOOKUP(CONCATENATE(C44,"_",E44),'Data types'!A:F,6,FALSE)</f>
        <v>Numeric: Integer</v>
      </c>
      <c r="G44" s="26" t="s">
        <v>350</v>
      </c>
      <c r="H44" s="26"/>
      <c r="I44" s="7" t="s">
        <v>349</v>
      </c>
      <c r="J44" s="24"/>
      <c r="K44" s="7" t="s">
        <v>7</v>
      </c>
    </row>
    <row r="45" spans="1:11" ht="37.5" customHeight="1" x14ac:dyDescent="0.3">
      <c r="A45" s="4" t="s">
        <v>76</v>
      </c>
      <c r="B45" s="5" t="str">
        <f t="shared" si="0"/>
        <v>v_1_0044</v>
      </c>
      <c r="C45" s="5" t="s">
        <v>82</v>
      </c>
      <c r="D45" s="5" t="str">
        <f>VLOOKUP(CONCATENATE(C45,"_",E45),'Data types'!A:E,4,FALSE)</f>
        <v>0060</v>
      </c>
      <c r="E45" s="7" t="s">
        <v>73</v>
      </c>
      <c r="F45" s="7" t="str">
        <f>VLOOKUP(CONCATENATE(C45,"_",E45),'Data types'!A:F,6,FALSE)</f>
        <v>String: Free text</v>
      </c>
      <c r="G45" s="26" t="s">
        <v>350</v>
      </c>
      <c r="H45" s="26"/>
      <c r="I45" s="7" t="s">
        <v>349</v>
      </c>
      <c r="J45" s="24"/>
      <c r="K45" s="7" t="s">
        <v>7</v>
      </c>
    </row>
    <row r="46" spans="1:11" ht="37.5" customHeight="1" x14ac:dyDescent="0.3">
      <c r="A46" s="4" t="s">
        <v>78</v>
      </c>
      <c r="B46" s="5" t="str">
        <f t="shared" si="0"/>
        <v>v_1_0045</v>
      </c>
      <c r="C46" s="5" t="s">
        <v>82</v>
      </c>
      <c r="D46" s="5" t="str">
        <f>VLOOKUP(CONCATENATE(C46,"_",E46),'Data types'!A:E,4,FALSE)</f>
        <v>0070</v>
      </c>
      <c r="E46" s="7" t="s">
        <v>75</v>
      </c>
      <c r="F46" s="7" t="str">
        <f>VLOOKUP(CONCATENATE(C46,"_",E46),'Data types'!A:F,6,FALSE)</f>
        <v>String: ISO 3166-1 alpha 2 / ISO 3166-2</v>
      </c>
      <c r="G46" s="26" t="s">
        <v>350</v>
      </c>
      <c r="H46" s="26"/>
      <c r="I46" s="7" t="s">
        <v>349</v>
      </c>
      <c r="J46" s="24"/>
      <c r="K46" s="7" t="s">
        <v>7</v>
      </c>
    </row>
    <row r="47" spans="1:11" ht="37.5" customHeight="1" x14ac:dyDescent="0.3">
      <c r="A47" s="4" t="s">
        <v>80</v>
      </c>
      <c r="B47" s="5" t="str">
        <f t="shared" si="0"/>
        <v>v_1_0046</v>
      </c>
      <c r="C47" s="5" t="s">
        <v>82</v>
      </c>
      <c r="D47" s="5" t="str">
        <f>VLOOKUP(CONCATENATE(C47,"_",E47),'Data types'!A:E,4,FALSE)</f>
        <v>0080</v>
      </c>
      <c r="E47" s="7" t="s">
        <v>77</v>
      </c>
      <c r="F47" s="7" t="str">
        <f>VLOOKUP(CONCATENATE(C47,"_",E47),'Data types'!A:F,6,FALSE)</f>
        <v>Numeric: 2 decimals</v>
      </c>
      <c r="G47" s="26" t="s">
        <v>350</v>
      </c>
      <c r="H47" s="26"/>
      <c r="I47" s="7" t="s">
        <v>349</v>
      </c>
      <c r="J47" s="24"/>
      <c r="K47" s="7" t="s">
        <v>7</v>
      </c>
    </row>
    <row r="48" spans="1:11" ht="37.5" customHeight="1" x14ac:dyDescent="0.3">
      <c r="A48" s="4" t="s">
        <v>81</v>
      </c>
      <c r="B48" s="5" t="str">
        <f t="shared" si="0"/>
        <v>v_1_0047</v>
      </c>
      <c r="C48" s="5" t="s">
        <v>82</v>
      </c>
      <c r="D48" s="5" t="str">
        <f>VLOOKUP(CONCATENATE(C48,"_",E48),'Data types'!A:E,4,FALSE)</f>
        <v>0110</v>
      </c>
      <c r="E48" s="7" t="s">
        <v>79</v>
      </c>
      <c r="F48" s="7" t="str">
        <f>VLOOKUP(CONCATENATE(C48,"_",E48),'Data types'!A:F,6,FALSE)</f>
        <v>Numeric: 2 decimals</v>
      </c>
      <c r="G48" s="26" t="s">
        <v>350</v>
      </c>
      <c r="H48" s="26"/>
      <c r="I48" s="7" t="s">
        <v>349</v>
      </c>
      <c r="J48" s="24"/>
      <c r="K48" s="7" t="s">
        <v>7</v>
      </c>
    </row>
    <row r="49" spans="1:11" ht="37.5" customHeight="1" x14ac:dyDescent="0.3">
      <c r="A49" s="4" t="s">
        <v>83</v>
      </c>
      <c r="B49" s="5" t="str">
        <f t="shared" ref="B49" si="5">CONCATENATE("v_1_",A49)</f>
        <v>v_1_0048</v>
      </c>
      <c r="C49" s="5" t="s">
        <v>82</v>
      </c>
      <c r="D49" s="5" t="str">
        <f>VLOOKUP(CONCATENATE(C49,"_",E49),'Data types'!A:E,4,FALSE)</f>
        <v>0120</v>
      </c>
      <c r="E49" s="7" t="s">
        <v>162</v>
      </c>
      <c r="F49" s="7" t="str">
        <f>VLOOKUP(CONCATENATE(C49,"_",E49),'Data types'!A:F,6,FALSE)</f>
        <v>String: TRUE / FALSE boolean</v>
      </c>
      <c r="G49" s="26" t="s">
        <v>350</v>
      </c>
      <c r="H49" s="26"/>
      <c r="I49" s="7" t="s">
        <v>349</v>
      </c>
      <c r="J49" s="24"/>
      <c r="K49" s="7" t="s">
        <v>7</v>
      </c>
    </row>
    <row r="50" spans="1:11" ht="37.5" customHeight="1" x14ac:dyDescent="0.3">
      <c r="A50" s="4" t="s">
        <v>84</v>
      </c>
      <c r="B50" s="5" t="str">
        <f>CONCATENATE("v_1_",A50)</f>
        <v>v_1_0049</v>
      </c>
      <c r="C50" s="5" t="s">
        <v>129</v>
      </c>
      <c r="D50" s="5" t="str">
        <f>VLOOKUP(CONCATENATE(C50,"_",E50),'Data types'!A:E,4,FALSE)</f>
        <v>0010</v>
      </c>
      <c r="E50" s="7" t="s">
        <v>6</v>
      </c>
      <c r="F50" s="7" t="str">
        <f>VLOOKUP(CONCATENATE(C50,"_",E50),'Data types'!A:F,6,FALSE)</f>
        <v>Numeric: Integer</v>
      </c>
      <c r="G50" s="26" t="s">
        <v>350</v>
      </c>
      <c r="H50" s="26"/>
      <c r="I50" s="7" t="s">
        <v>349</v>
      </c>
      <c r="J50" s="24"/>
      <c r="K50" s="7" t="s">
        <v>7</v>
      </c>
    </row>
    <row r="51" spans="1:11" ht="37.5" customHeight="1" x14ac:dyDescent="0.3">
      <c r="A51" s="4" t="s">
        <v>86</v>
      </c>
      <c r="B51" s="5" t="str">
        <f t="shared" si="0"/>
        <v>v_1_0051</v>
      </c>
      <c r="C51" s="5" t="s">
        <v>129</v>
      </c>
      <c r="D51" s="5" t="str">
        <f>VLOOKUP(CONCATENATE(C51,"_",E51),'Data types'!A:E,4,FALSE)</f>
        <v>0020</v>
      </c>
      <c r="E51" s="7" t="s">
        <v>69</v>
      </c>
      <c r="F51" s="7" t="str">
        <f>VLOOKUP(CONCATENATE(C51,"_",E51),'Data types'!A:F,6,FALSE)</f>
        <v>String: Free text</v>
      </c>
      <c r="G51" s="26" t="s">
        <v>350</v>
      </c>
      <c r="H51" s="26"/>
      <c r="I51" s="7" t="s">
        <v>349</v>
      </c>
      <c r="J51" s="24"/>
      <c r="K51" s="7" t="s">
        <v>7</v>
      </c>
    </row>
    <row r="52" spans="1:11" ht="37.5" customHeight="1" x14ac:dyDescent="0.3">
      <c r="A52" s="4" t="s">
        <v>87</v>
      </c>
      <c r="B52" s="5" t="str">
        <f t="shared" si="0"/>
        <v>v_1_0052</v>
      </c>
      <c r="C52" s="5" t="s">
        <v>129</v>
      </c>
      <c r="D52" s="5" t="str">
        <f>VLOOKUP(CONCATENATE(C52,"_",E52),'Data types'!A:E,4,FALSE)</f>
        <v>0030</v>
      </c>
      <c r="E52" s="7" t="s">
        <v>71</v>
      </c>
      <c r="F52" s="7" t="str">
        <f>VLOOKUP(CONCATENATE(C52,"_",E52),'Data types'!A:F,6,FALSE)</f>
        <v>Numeric: Integer</v>
      </c>
      <c r="G52" s="26" t="s">
        <v>350</v>
      </c>
      <c r="H52" s="26"/>
      <c r="I52" s="7" t="s">
        <v>349</v>
      </c>
      <c r="J52" s="24"/>
      <c r="K52" s="7" t="s">
        <v>7</v>
      </c>
    </row>
    <row r="53" spans="1:11" ht="37.5" customHeight="1" x14ac:dyDescent="0.3">
      <c r="A53" s="4" t="s">
        <v>88</v>
      </c>
      <c r="B53" s="5" t="str">
        <f t="shared" si="0"/>
        <v>v_1_0053</v>
      </c>
      <c r="C53" s="5" t="s">
        <v>129</v>
      </c>
      <c r="D53" s="5" t="str">
        <f>VLOOKUP(CONCATENATE(C53,"_",E53),'Data types'!A:E,4,FALSE)</f>
        <v>0040</v>
      </c>
      <c r="E53" s="7" t="s">
        <v>73</v>
      </c>
      <c r="F53" s="7" t="str">
        <f>VLOOKUP(CONCATENATE(C53,"_",E53),'Data types'!A:F,6,FALSE)</f>
        <v>String: Free text</v>
      </c>
      <c r="G53" s="26" t="s">
        <v>350</v>
      </c>
      <c r="H53" s="26"/>
      <c r="I53" s="7" t="s">
        <v>349</v>
      </c>
      <c r="J53" s="24"/>
      <c r="K53" s="7" t="s">
        <v>7</v>
      </c>
    </row>
    <row r="54" spans="1:11" ht="37.5" customHeight="1" x14ac:dyDescent="0.3">
      <c r="A54" s="4" t="s">
        <v>89</v>
      </c>
      <c r="B54" s="5" t="str">
        <f t="shared" si="0"/>
        <v>v_1_0054</v>
      </c>
      <c r="C54" s="5" t="s">
        <v>129</v>
      </c>
      <c r="D54" s="5" t="str">
        <f>VLOOKUP(CONCATENATE(C54,"_",E54),'Data types'!A:E,4,FALSE)</f>
        <v>0050</v>
      </c>
      <c r="E54" s="7" t="s">
        <v>75</v>
      </c>
      <c r="F54" s="7" t="str">
        <f>VLOOKUP(CONCATENATE(C54,"_",E54),'Data types'!A:F,6,FALSE)</f>
        <v>String: ISO 3166-1 alpha 2 / ISO 3166-2</v>
      </c>
      <c r="G54" s="26" t="s">
        <v>350</v>
      </c>
      <c r="H54" s="26"/>
      <c r="I54" s="7" t="s">
        <v>349</v>
      </c>
      <c r="J54" s="24"/>
      <c r="K54" s="7" t="s">
        <v>7</v>
      </c>
    </row>
    <row r="55" spans="1:11" ht="37.5" customHeight="1" x14ac:dyDescent="0.3">
      <c r="A55" s="4" t="s">
        <v>111</v>
      </c>
      <c r="B55" s="5" t="str">
        <f t="shared" si="0"/>
        <v>v_1_0055</v>
      </c>
      <c r="C55" s="5" t="s">
        <v>129</v>
      </c>
      <c r="D55" s="5" t="str">
        <f>VLOOKUP(CONCATENATE(C55,"_",E55),'Data types'!A:E,4,FALSE)</f>
        <v>0060</v>
      </c>
      <c r="E55" s="7" t="s">
        <v>255</v>
      </c>
      <c r="F55" s="7" t="str">
        <f>VLOOKUP(CONCATENATE(C55,"_",E55),'Data types'!A:F,6,FALSE)</f>
        <v>Numeric: 2 decimals</v>
      </c>
      <c r="G55" s="26" t="s">
        <v>350</v>
      </c>
      <c r="H55" s="26"/>
      <c r="I55" s="7" t="s">
        <v>349</v>
      </c>
      <c r="J55" s="24"/>
      <c r="K55" s="7" t="s">
        <v>7</v>
      </c>
    </row>
    <row r="56" spans="1:11" ht="37.5" customHeight="1" x14ac:dyDescent="0.3">
      <c r="A56" s="4" t="s">
        <v>113</v>
      </c>
      <c r="B56" s="5" t="str">
        <f t="shared" ref="B56" si="6">CONCATENATE("v_1_",A56)</f>
        <v>v_1_0056</v>
      </c>
      <c r="C56" s="5" t="s">
        <v>344</v>
      </c>
      <c r="D56" s="5" t="str">
        <f>VLOOKUP(CONCATENATE(C56,"_",E56),'Data types'!A:E,4,FALSE)</f>
        <v>0030</v>
      </c>
      <c r="E56" s="7" t="s">
        <v>395</v>
      </c>
      <c r="F56" s="7" t="str">
        <f>VLOOKUP(CONCATENATE(C56,"_",E56),'Data types'!A:F,6,FALSE)</f>
        <v>String: Drop-down</v>
      </c>
      <c r="G56" s="26" t="s">
        <v>350</v>
      </c>
      <c r="H56" s="26"/>
      <c r="I56" s="7" t="s">
        <v>349</v>
      </c>
      <c r="J56" s="24"/>
      <c r="K56" s="7" t="s">
        <v>7</v>
      </c>
    </row>
  </sheetData>
  <phoneticPr fontId="7" type="noConversion"/>
  <pageMargins left="0.7" right="0.7" top="0.75" bottom="0.75" header="0.3" footer="0.3"/>
  <pageSetup paperSize="8" scale="3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9"/>
  <sheetViews>
    <sheetView showGridLines="0" zoomScale="115" zoomScaleNormal="115" workbookViewId="0">
      <pane xSplit="5" ySplit="2" topLeftCell="F58" activePane="bottomRight" state="frozen"/>
      <selection pane="topRight" activeCell="H1" sqref="H1"/>
      <selection pane="bottomLeft" activeCell="A3" sqref="A3"/>
      <selection pane="bottomRight" activeCell="K58" sqref="G58:K58"/>
    </sheetView>
  </sheetViews>
  <sheetFormatPr defaultColWidth="0" defaultRowHeight="14.4" x14ac:dyDescent="0.3"/>
  <cols>
    <col min="1" max="1" width="13.5546875" customWidth="1"/>
    <col min="2" max="2" width="10.44140625" customWidth="1"/>
    <col min="3" max="3" width="7.33203125" customWidth="1"/>
    <col min="4" max="4" width="6.109375" customWidth="1"/>
    <col min="5" max="6" width="17.5546875" customWidth="1"/>
    <col min="7" max="7" width="16.33203125" customWidth="1"/>
    <col min="8" max="8" width="16" customWidth="1"/>
    <col min="9" max="9" width="24.5546875" customWidth="1"/>
    <col min="10" max="10" width="24.6640625" customWidth="1"/>
    <col min="11" max="11" width="48.44140625" customWidth="1"/>
    <col min="12" max="13" width="7.109375" hidden="1" customWidth="1"/>
    <col min="14" max="16384" width="9.109375" hidden="1"/>
  </cols>
  <sheetData>
    <row r="1" spans="1:11" ht="45" customHeight="1" x14ac:dyDescent="0.3">
      <c r="B1" s="8" t="s">
        <v>90</v>
      </c>
    </row>
    <row r="2" spans="1:11" ht="88.5" customHeight="1" x14ac:dyDescent="0.3">
      <c r="A2" s="3"/>
      <c r="B2" s="1" t="s">
        <v>0</v>
      </c>
      <c r="C2" s="1" t="s">
        <v>1</v>
      </c>
      <c r="D2" s="1" t="s">
        <v>2</v>
      </c>
      <c r="E2" s="1" t="s">
        <v>3</v>
      </c>
      <c r="F2" s="1" t="s">
        <v>244</v>
      </c>
      <c r="G2" s="1" t="s">
        <v>394</v>
      </c>
      <c r="H2" s="1" t="s">
        <v>381</v>
      </c>
      <c r="I2" s="1" t="s">
        <v>348</v>
      </c>
      <c r="J2" s="1" t="s">
        <v>386</v>
      </c>
      <c r="K2" s="1" t="s">
        <v>426</v>
      </c>
    </row>
    <row r="3" spans="1:11" ht="72.75" customHeight="1" x14ac:dyDescent="0.3">
      <c r="A3" s="4" t="s">
        <v>5</v>
      </c>
      <c r="B3" s="10" t="str">
        <f>CONCATENATE("v_2_",A3)</f>
        <v>v_2_0001</v>
      </c>
      <c r="C3" s="2" t="s">
        <v>66</v>
      </c>
      <c r="D3" s="2" t="str">
        <f>VLOOKUP(CONCATENATE(C3,"_",E3),'Data types'!A:E,4,FALSE)</f>
        <v>0030</v>
      </c>
      <c r="E3" s="6" t="s">
        <v>9</v>
      </c>
      <c r="F3" s="6" t="str">
        <f>VLOOKUP(CONCATENATE(C3,"_",E3),'Data types'!A:F,6,FALSE)</f>
        <v>String: Free text</v>
      </c>
      <c r="G3" s="25" t="s">
        <v>350</v>
      </c>
      <c r="H3" s="25"/>
      <c r="I3" s="6" t="s">
        <v>396</v>
      </c>
      <c r="J3" s="6" t="s">
        <v>397</v>
      </c>
      <c r="K3" s="6" t="s">
        <v>379</v>
      </c>
    </row>
    <row r="4" spans="1:11" ht="72.75" customHeight="1" x14ac:dyDescent="0.3">
      <c r="A4" s="4" t="s">
        <v>10</v>
      </c>
      <c r="B4" s="5" t="str">
        <f t="shared" ref="B4:B31" si="0">CONCATENATE("v_2_",A4)</f>
        <v>v_2_0003</v>
      </c>
      <c r="C4" s="2" t="s">
        <v>66</v>
      </c>
      <c r="D4" s="2" t="str">
        <f>VLOOKUP(CONCATENATE(C4,"_",E4),'Data types'!A:E,4,FALSE)</f>
        <v>0070</v>
      </c>
      <c r="E4" s="6" t="s">
        <v>13</v>
      </c>
      <c r="F4" s="6" t="str">
        <f>VLOOKUP(CONCATENATE(C4,"_",E4),'Data types'!A:F,6,FALSE)</f>
        <v>String: 3-letters ISO 4217</v>
      </c>
      <c r="G4" s="25" t="s">
        <v>350</v>
      </c>
      <c r="H4" s="25"/>
      <c r="I4" s="6" t="s">
        <v>246</v>
      </c>
      <c r="J4" s="6" t="s">
        <v>398</v>
      </c>
      <c r="K4" s="6" t="s">
        <v>96</v>
      </c>
    </row>
    <row r="5" spans="1:11" ht="72.75" customHeight="1" x14ac:dyDescent="0.3">
      <c r="A5" s="4" t="s">
        <v>11</v>
      </c>
      <c r="B5" s="2" t="str">
        <f t="shared" si="0"/>
        <v>v_2_0004</v>
      </c>
      <c r="C5" s="2" t="s">
        <v>66</v>
      </c>
      <c r="D5" s="2" t="str">
        <f>VLOOKUP(CONCATENATE(C5,"_",E5),'Data types'!A:E,4,FALSE)</f>
        <v>0080</v>
      </c>
      <c r="E5" s="6" t="s">
        <v>268</v>
      </c>
      <c r="F5" s="6" t="str">
        <f>VLOOKUP(CONCATENATE(C5,"_",E5),'Data types'!A:F,6,FALSE)</f>
        <v>Numeric: 2 decimals</v>
      </c>
      <c r="G5" s="25"/>
      <c r="H5" s="25" t="s">
        <v>350</v>
      </c>
      <c r="I5" s="6" t="s">
        <v>95</v>
      </c>
      <c r="J5" s="6"/>
      <c r="K5" s="6" t="s">
        <v>433</v>
      </c>
    </row>
    <row r="6" spans="1:11" ht="72.75" customHeight="1" x14ac:dyDescent="0.3">
      <c r="A6" s="4" t="s">
        <v>12</v>
      </c>
      <c r="B6" s="2" t="str">
        <f t="shared" si="0"/>
        <v>v_2_0005</v>
      </c>
      <c r="C6" s="2" t="s">
        <v>66</v>
      </c>
      <c r="D6" s="2" t="str">
        <f>VLOOKUP(CONCATENATE(C6,"_",E6),'Data types'!A:E,4,FALSE)</f>
        <v>0090</v>
      </c>
      <c r="E6" s="6" t="s">
        <v>296</v>
      </c>
      <c r="F6" s="6" t="str">
        <f>VLOOKUP(CONCATENATE(C6,"_",E6),'Data types'!A:F,6,FALSE)</f>
        <v>Numeric: 2 decimals</v>
      </c>
      <c r="G6" s="25" t="s">
        <v>350</v>
      </c>
      <c r="H6" s="25"/>
      <c r="I6" s="6" t="s">
        <v>97</v>
      </c>
      <c r="J6" s="6" t="s">
        <v>397</v>
      </c>
      <c r="K6" s="6" t="s">
        <v>98</v>
      </c>
    </row>
    <row r="7" spans="1:11" ht="72.75" customHeight="1" x14ac:dyDescent="0.3">
      <c r="A7" s="4" t="s">
        <v>14</v>
      </c>
      <c r="B7" s="5" t="str">
        <f t="shared" si="0"/>
        <v>v_2_0006</v>
      </c>
      <c r="C7" s="2" t="s">
        <v>66</v>
      </c>
      <c r="D7" s="2" t="str">
        <f>VLOOKUP(CONCATENATE(C7,"_",E7),'Data types'!A:E,4,FALSE)</f>
        <v>0100</v>
      </c>
      <c r="E7" s="6" t="s">
        <v>17</v>
      </c>
      <c r="F7" s="6" t="str">
        <f>VLOOKUP(CONCATENATE(C7,"_",E7),'Data types'!A:F,6,FALSE)</f>
        <v>Numeric: 2 decimals</v>
      </c>
      <c r="G7" s="25"/>
      <c r="H7" s="25" t="s">
        <v>350</v>
      </c>
      <c r="I7" s="6" t="s">
        <v>302</v>
      </c>
      <c r="J7" s="6"/>
      <c r="K7" s="7" t="s">
        <v>303</v>
      </c>
    </row>
    <row r="8" spans="1:11" ht="72.75" customHeight="1" x14ac:dyDescent="0.3">
      <c r="A8" s="4" t="s">
        <v>15</v>
      </c>
      <c r="B8" s="2" t="str">
        <f t="shared" si="0"/>
        <v>v_2_0007</v>
      </c>
      <c r="C8" s="2" t="s">
        <v>66</v>
      </c>
      <c r="D8" s="2" t="str">
        <f>VLOOKUP(CONCATENATE(C8,"_",E8),'Data types'!A:E,4,FALSE)</f>
        <v>0110</v>
      </c>
      <c r="E8" s="6" t="s">
        <v>19</v>
      </c>
      <c r="F8" s="6" t="str">
        <f>VLOOKUP(CONCATENATE(C8,"_",E8),'Data types'!A:F,6,FALSE)</f>
        <v>Numeric: 2 decimals</v>
      </c>
      <c r="G8" s="25"/>
      <c r="H8" s="25" t="s">
        <v>350</v>
      </c>
      <c r="I8" s="6" t="s">
        <v>97</v>
      </c>
      <c r="J8" s="6"/>
      <c r="K8" s="6" t="s">
        <v>434</v>
      </c>
    </row>
    <row r="9" spans="1:11" ht="72.75" customHeight="1" x14ac:dyDescent="0.3">
      <c r="A9" s="4" t="s">
        <v>16</v>
      </c>
      <c r="B9" s="2" t="str">
        <f t="shared" si="0"/>
        <v>v_2_0008</v>
      </c>
      <c r="C9" s="2" t="s">
        <v>66</v>
      </c>
      <c r="D9" s="2" t="str">
        <f>VLOOKUP(CONCATENATE(C9,"_",E9),'Data types'!A:E,4,FALSE)</f>
        <v>0120</v>
      </c>
      <c r="E9" s="6" t="s">
        <v>21</v>
      </c>
      <c r="F9" s="6" t="str">
        <f>VLOOKUP(CONCATENATE(C9,"_",E9),'Data types'!A:F,6,FALSE)</f>
        <v>Numeric: 2 decimals</v>
      </c>
      <c r="G9" s="25" t="s">
        <v>350</v>
      </c>
      <c r="H9" s="25"/>
      <c r="I9" s="6" t="s">
        <v>95</v>
      </c>
      <c r="J9" s="6"/>
      <c r="K9" s="6" t="s">
        <v>101</v>
      </c>
    </row>
    <row r="10" spans="1:11" ht="72.75" customHeight="1" x14ac:dyDescent="0.3">
      <c r="A10" s="4" t="s">
        <v>18</v>
      </c>
      <c r="B10" s="5" t="str">
        <f t="shared" si="0"/>
        <v>v_2_0009</v>
      </c>
      <c r="C10" s="2" t="s">
        <v>66</v>
      </c>
      <c r="D10" s="2" t="str">
        <f>VLOOKUP(CONCATENATE(C10,"_",E10),'Data types'!A:E,4,FALSE)</f>
        <v>0120</v>
      </c>
      <c r="E10" s="6" t="s">
        <v>21</v>
      </c>
      <c r="F10" s="6" t="str">
        <f>VLOOKUP(CONCATENATE(C10,"_",E10),'Data types'!A:F,6,FALSE)</f>
        <v>Numeric: 2 decimals</v>
      </c>
      <c r="G10" s="25" t="s">
        <v>350</v>
      </c>
      <c r="H10" s="25"/>
      <c r="I10" s="7" t="s">
        <v>436</v>
      </c>
      <c r="J10" s="6"/>
      <c r="K10" s="6" t="s">
        <v>435</v>
      </c>
    </row>
    <row r="11" spans="1:11" ht="72.75" customHeight="1" x14ac:dyDescent="0.3">
      <c r="A11" s="4" t="s">
        <v>22</v>
      </c>
      <c r="B11" s="2" t="str">
        <f t="shared" si="0"/>
        <v>v_2_0011</v>
      </c>
      <c r="C11" s="2" t="s">
        <v>66</v>
      </c>
      <c r="D11" s="2" t="str">
        <f>VLOOKUP(CONCATENATE(C11,"_",E11),'Data types'!A:E,4,FALSE)</f>
        <v>0130</v>
      </c>
      <c r="E11" s="6" t="s">
        <v>248</v>
      </c>
      <c r="F11" s="6" t="str">
        <f>VLOOKUP(CONCATENATE(C11,"_",E11),'Data types'!A:F,6,FALSE)</f>
        <v>Numeric: 2 decimals</v>
      </c>
      <c r="G11" s="25" t="s">
        <v>350</v>
      </c>
      <c r="H11" s="25"/>
      <c r="I11" s="6" t="s">
        <v>388</v>
      </c>
      <c r="J11" s="6" t="s">
        <v>387</v>
      </c>
      <c r="K11" s="6" t="s">
        <v>437</v>
      </c>
    </row>
    <row r="12" spans="1:11" ht="72.75" customHeight="1" x14ac:dyDescent="0.3">
      <c r="A12" s="4" t="s">
        <v>23</v>
      </c>
      <c r="B12" s="2" t="str">
        <f t="shared" ref="B12" si="1">CONCATENATE("v_2_",A12)</f>
        <v>v_2_0012</v>
      </c>
      <c r="C12" s="2" t="s">
        <v>66</v>
      </c>
      <c r="D12" s="2" t="str">
        <f>VLOOKUP(CONCATENATE(C12,"_",E12),'Data types'!A:E,4,FALSE)</f>
        <v>0130</v>
      </c>
      <c r="E12" s="6" t="s">
        <v>248</v>
      </c>
      <c r="F12" s="6" t="str">
        <f>VLOOKUP(CONCATENATE(C12,"_",E12),'Data types'!A:F,6,FALSE)</f>
        <v>Numeric: 2 decimals</v>
      </c>
      <c r="G12" s="25" t="s">
        <v>350</v>
      </c>
      <c r="H12" s="25"/>
      <c r="I12" s="6" t="s">
        <v>431</v>
      </c>
      <c r="J12" s="6" t="s">
        <v>389</v>
      </c>
      <c r="K12" s="6" t="s">
        <v>432</v>
      </c>
    </row>
    <row r="13" spans="1:11" ht="72.75" customHeight="1" x14ac:dyDescent="0.3">
      <c r="A13" s="4" t="s">
        <v>25</v>
      </c>
      <c r="B13" s="2" t="str">
        <f t="shared" si="0"/>
        <v>v_2_0013</v>
      </c>
      <c r="C13" s="2" t="s">
        <v>66</v>
      </c>
      <c r="D13" s="2" t="str">
        <f>VLOOKUP(CONCATENATE(C13,"_",E13),'Data types'!A:E,4,FALSE)</f>
        <v>0140</v>
      </c>
      <c r="E13" s="6" t="s">
        <v>24</v>
      </c>
      <c r="F13" s="6" t="str">
        <f>VLOOKUP(CONCATENATE(C13,"_",E13),'Data types'!A:F,6,FALSE)</f>
        <v>String: Drop-down</v>
      </c>
      <c r="G13" s="25" t="s">
        <v>350</v>
      </c>
      <c r="H13" s="25"/>
      <c r="I13" s="6" t="s">
        <v>92</v>
      </c>
      <c r="J13" s="6"/>
      <c r="K13" s="6" t="s">
        <v>93</v>
      </c>
    </row>
    <row r="14" spans="1:11" ht="72.75" customHeight="1" x14ac:dyDescent="0.3">
      <c r="A14" s="4" t="s">
        <v>27</v>
      </c>
      <c r="B14" s="2" t="str">
        <f t="shared" si="0"/>
        <v>v_2_0014</v>
      </c>
      <c r="C14" s="2" t="s">
        <v>66</v>
      </c>
      <c r="D14" s="2" t="str">
        <f>VLOOKUP(CONCATENATE(C14,"_",E14),'Data types'!A:E,4,FALSE)</f>
        <v>0160</v>
      </c>
      <c r="E14" s="6" t="s">
        <v>28</v>
      </c>
      <c r="F14" s="6" t="str">
        <f>VLOOKUP(CONCATENATE(C14,"_",E14),'Data types'!A:F,6,FALSE)</f>
        <v>Numeric: Integer</v>
      </c>
      <c r="G14" s="25" t="s">
        <v>350</v>
      </c>
      <c r="H14" s="25"/>
      <c r="I14" s="6" t="s">
        <v>336</v>
      </c>
      <c r="J14" s="6"/>
      <c r="K14" s="6" t="s">
        <v>305</v>
      </c>
    </row>
    <row r="15" spans="1:11" ht="72.75" customHeight="1" x14ac:dyDescent="0.3">
      <c r="A15" s="4" t="s">
        <v>29</v>
      </c>
      <c r="B15" s="2" t="str">
        <f t="shared" si="0"/>
        <v>v_2_0015</v>
      </c>
      <c r="C15" s="2" t="s">
        <v>66</v>
      </c>
      <c r="D15" s="5" t="str">
        <f>VLOOKUP(CONCATENATE(C15,"_",E15),'Data types'!A:E,4,FALSE)</f>
        <v>0170</v>
      </c>
      <c r="E15" s="7" t="s">
        <v>270</v>
      </c>
      <c r="F15" s="6" t="str">
        <f>VLOOKUP(CONCATENATE(C15,"_",E15),'Data types'!A:F,6,FALSE)</f>
        <v>Date: yyyy-mm-dd</v>
      </c>
      <c r="G15" s="25" t="s">
        <v>350</v>
      </c>
      <c r="H15" s="25"/>
      <c r="I15" s="6" t="s">
        <v>103</v>
      </c>
      <c r="J15" s="6" t="s">
        <v>400</v>
      </c>
      <c r="K15" s="6" t="s">
        <v>103</v>
      </c>
    </row>
    <row r="16" spans="1:11" ht="72.75" customHeight="1" x14ac:dyDescent="0.3">
      <c r="A16" s="4" t="s">
        <v>31</v>
      </c>
      <c r="B16" s="2" t="str">
        <f t="shared" si="0"/>
        <v>v_2_0016</v>
      </c>
      <c r="C16" s="5" t="s">
        <v>66</v>
      </c>
      <c r="D16" s="5" t="str">
        <f>VLOOKUP(CONCATENATE(C16,"_",E16),'Data types'!A:E,4,FALSE)</f>
        <v>0170</v>
      </c>
      <c r="E16" s="6" t="s">
        <v>270</v>
      </c>
      <c r="F16" s="6" t="str">
        <f>VLOOKUP(CONCATENATE(C16,"_",E16),'Data types'!A:F,6,FALSE)</f>
        <v>Date: yyyy-mm-dd</v>
      </c>
      <c r="G16" s="25" t="s">
        <v>350</v>
      </c>
      <c r="H16" s="25"/>
      <c r="I16" s="6" t="s">
        <v>306</v>
      </c>
      <c r="J16" s="6" t="s">
        <v>403</v>
      </c>
      <c r="K16" s="6" t="s">
        <v>306</v>
      </c>
    </row>
    <row r="17" spans="1:11" ht="72.75" customHeight="1" x14ac:dyDescent="0.3">
      <c r="A17" s="4" t="s">
        <v>33</v>
      </c>
      <c r="B17" s="2" t="str">
        <f t="shared" si="0"/>
        <v>v_2_0017</v>
      </c>
      <c r="C17" s="2" t="s">
        <v>66</v>
      </c>
      <c r="D17" s="5" t="str">
        <f>VLOOKUP(CONCATENATE(C17,"_",E17),'Data types'!A:E,4,FALSE)</f>
        <v>0180</v>
      </c>
      <c r="E17" s="7" t="s">
        <v>30</v>
      </c>
      <c r="F17" s="6" t="str">
        <f>VLOOKUP(CONCATENATE(C17,"_",E17),'Data types'!A:F,6,FALSE)</f>
        <v>Date: yyyy-mm-dd</v>
      </c>
      <c r="G17" s="25" t="s">
        <v>350</v>
      </c>
      <c r="H17" s="25"/>
      <c r="I17" s="6" t="s">
        <v>103</v>
      </c>
      <c r="J17" s="6" t="s">
        <v>400</v>
      </c>
      <c r="K17" s="6" t="s">
        <v>103</v>
      </c>
    </row>
    <row r="18" spans="1:11" ht="72.75" customHeight="1" x14ac:dyDescent="0.3">
      <c r="A18" s="4" t="s">
        <v>35</v>
      </c>
      <c r="B18" s="2" t="str">
        <f t="shared" si="0"/>
        <v>v_2_0018</v>
      </c>
      <c r="C18" s="2" t="s">
        <v>66</v>
      </c>
      <c r="D18" s="5" t="str">
        <f>VLOOKUP(CONCATENATE(C18,"_",E18),'Data types'!A:E,4,FALSE)</f>
        <v>0180</v>
      </c>
      <c r="E18" s="7" t="s">
        <v>30</v>
      </c>
      <c r="F18" s="6" t="str">
        <f>VLOOKUP(CONCATENATE(C18,"_",E18),'Data types'!A:F,6,FALSE)</f>
        <v>Date: yyyy-mm-dd</v>
      </c>
      <c r="G18" s="25" t="s">
        <v>350</v>
      </c>
      <c r="H18" s="25"/>
      <c r="I18" s="6" t="s">
        <v>104</v>
      </c>
      <c r="J18" s="6" t="s">
        <v>401</v>
      </c>
      <c r="K18" s="6" t="s">
        <v>104</v>
      </c>
    </row>
    <row r="19" spans="1:11" ht="72.75" customHeight="1" x14ac:dyDescent="0.3">
      <c r="A19" s="4" t="s">
        <v>37</v>
      </c>
      <c r="B19" s="2" t="str">
        <f t="shared" si="0"/>
        <v>v_2_0019</v>
      </c>
      <c r="C19" s="2" t="s">
        <v>66</v>
      </c>
      <c r="D19" s="5" t="str">
        <f>VLOOKUP(CONCATENATE(C19,"_",E19),'Data types'!A:E,4,FALSE)</f>
        <v>0200</v>
      </c>
      <c r="E19" s="7" t="s">
        <v>32</v>
      </c>
      <c r="F19" s="6" t="str">
        <f>VLOOKUP(CONCATENATE(C19,"_",E19),'Data types'!A:F,6,FALSE)</f>
        <v>Date: yyyy-mm-dd</v>
      </c>
      <c r="G19" s="25" t="s">
        <v>350</v>
      </c>
      <c r="H19" s="25"/>
      <c r="I19" s="6" t="s">
        <v>103</v>
      </c>
      <c r="J19" s="6" t="s">
        <v>400</v>
      </c>
      <c r="K19" s="6" t="s">
        <v>103</v>
      </c>
    </row>
    <row r="20" spans="1:11" ht="72.75" customHeight="1" x14ac:dyDescent="0.3">
      <c r="A20" s="4" t="s">
        <v>38</v>
      </c>
      <c r="B20" s="2" t="str">
        <f t="shared" si="0"/>
        <v>v_2_0020</v>
      </c>
      <c r="C20" s="2" t="s">
        <v>66</v>
      </c>
      <c r="D20" s="5" t="str">
        <f>VLOOKUP(CONCATENATE(C20,"_",E20),'Data types'!A:E,4,FALSE)</f>
        <v>0200</v>
      </c>
      <c r="E20" s="7" t="s">
        <v>32</v>
      </c>
      <c r="F20" s="6" t="str">
        <f>VLOOKUP(CONCATENATE(C20,"_",E20),'Data types'!A:F,6,FALSE)</f>
        <v>Date: yyyy-mm-dd</v>
      </c>
      <c r="G20" s="25" t="s">
        <v>350</v>
      </c>
      <c r="H20" s="25"/>
      <c r="I20" s="6" t="s">
        <v>104</v>
      </c>
      <c r="J20" s="6" t="s">
        <v>401</v>
      </c>
      <c r="K20" s="6" t="s">
        <v>104</v>
      </c>
    </row>
    <row r="21" spans="1:11" ht="72.75" customHeight="1" x14ac:dyDescent="0.3">
      <c r="A21" s="4" t="s">
        <v>40</v>
      </c>
      <c r="B21" s="2" t="str">
        <f t="shared" si="0"/>
        <v>v_2_0021</v>
      </c>
      <c r="C21" s="2" t="s">
        <v>66</v>
      </c>
      <c r="D21" s="5" t="str">
        <f>VLOOKUP(CONCATENATE(C21,"_",E21),'Data types'!A:E,4,FALSE)</f>
        <v>0210</v>
      </c>
      <c r="E21" s="7" t="s">
        <v>34</v>
      </c>
      <c r="F21" s="6" t="str">
        <f>VLOOKUP(CONCATENATE(C21,"_",E21),'Data types'!A:F,6,FALSE)</f>
        <v>Date: yyyy-mm-dd</v>
      </c>
      <c r="G21" s="25" t="s">
        <v>350</v>
      </c>
      <c r="H21" s="25"/>
      <c r="I21" s="6" t="s">
        <v>103</v>
      </c>
      <c r="J21" s="6" t="s">
        <v>400</v>
      </c>
      <c r="K21" s="6" t="s">
        <v>103</v>
      </c>
    </row>
    <row r="22" spans="1:11" ht="72.75" customHeight="1" x14ac:dyDescent="0.3">
      <c r="A22" s="4" t="s">
        <v>42</v>
      </c>
      <c r="B22" s="2" t="str">
        <f t="shared" si="0"/>
        <v>v_2_0022</v>
      </c>
      <c r="C22" s="2" t="s">
        <v>66</v>
      </c>
      <c r="D22" s="5" t="str">
        <f>VLOOKUP(CONCATENATE(C22,"_",E22),'Data types'!A:E,4,FALSE)</f>
        <v>0210</v>
      </c>
      <c r="E22" s="7" t="s">
        <v>34</v>
      </c>
      <c r="F22" s="6" t="str">
        <f>VLOOKUP(CONCATENATE(C22,"_",E22),'Data types'!A:F,6,FALSE)</f>
        <v>Date: yyyy-mm-dd</v>
      </c>
      <c r="G22" s="25" t="s">
        <v>350</v>
      </c>
      <c r="H22" s="25"/>
      <c r="I22" s="6" t="s">
        <v>104</v>
      </c>
      <c r="J22" s="6" t="s">
        <v>401</v>
      </c>
      <c r="K22" s="6" t="s">
        <v>104</v>
      </c>
    </row>
    <row r="23" spans="1:11" ht="72.75" customHeight="1" x14ac:dyDescent="0.3">
      <c r="A23" s="4" t="s">
        <v>43</v>
      </c>
      <c r="B23" s="2" t="str">
        <f t="shared" si="0"/>
        <v>v_2_0023</v>
      </c>
      <c r="C23" s="2" t="s">
        <v>66</v>
      </c>
      <c r="D23" s="5" t="str">
        <f>VLOOKUP(CONCATENATE(C23,"_",E23),'Data types'!A:E,4,FALSE)</f>
        <v>0220</v>
      </c>
      <c r="E23" s="7" t="s">
        <v>36</v>
      </c>
      <c r="F23" s="6" t="str">
        <f>VLOOKUP(CONCATENATE(C23,"_",E23),'Data types'!A:F,6,FALSE)</f>
        <v>String: ISO 3166-1 alpha 2 / ISO 3166-2</v>
      </c>
      <c r="G23" s="25" t="s">
        <v>350</v>
      </c>
      <c r="H23" s="25"/>
      <c r="I23" s="6" t="s">
        <v>252</v>
      </c>
      <c r="J23" s="6" t="s">
        <v>400</v>
      </c>
      <c r="K23" s="6" t="s">
        <v>106</v>
      </c>
    </row>
    <row r="24" spans="1:11" ht="72.75" customHeight="1" x14ac:dyDescent="0.3">
      <c r="A24" s="4" t="s">
        <v>45</v>
      </c>
      <c r="B24" s="2" t="str">
        <f t="shared" si="0"/>
        <v>v_2_0024</v>
      </c>
      <c r="C24" s="2" t="s">
        <v>66</v>
      </c>
      <c r="D24" s="5" t="str">
        <f>VLOOKUP(CONCATENATE(C24,"_",E24),'Data types'!A:E,4,FALSE)</f>
        <v>0230</v>
      </c>
      <c r="E24" s="7" t="s">
        <v>238</v>
      </c>
      <c r="F24" s="6" t="str">
        <f>VLOOKUP(CONCATENATE(C24,"_",E24),'Data types'!A:F,6,FALSE)</f>
        <v>String: Drop-down</v>
      </c>
      <c r="G24" s="25" t="s">
        <v>350</v>
      </c>
      <c r="H24" s="25"/>
      <c r="I24" s="6" t="s">
        <v>92</v>
      </c>
      <c r="J24" s="6" t="s">
        <v>400</v>
      </c>
      <c r="K24" s="6" t="s">
        <v>93</v>
      </c>
    </row>
    <row r="25" spans="1:11" ht="72.75" customHeight="1" x14ac:dyDescent="0.3">
      <c r="A25" s="4" t="s">
        <v>47</v>
      </c>
      <c r="B25" s="2" t="str">
        <f t="shared" si="0"/>
        <v>v_2_0025</v>
      </c>
      <c r="C25" s="2" t="s">
        <v>66</v>
      </c>
      <c r="D25" s="5" t="str">
        <f>VLOOKUP(CONCATENATE(C25,"_",E25),'Data types'!A:E,4,FALSE)</f>
        <v>0250</v>
      </c>
      <c r="E25" s="7" t="s">
        <v>39</v>
      </c>
      <c r="F25" s="6" t="str">
        <f>VLOOKUP(CONCATENATE(C25,"_",E25),'Data types'!A:F,6,FALSE)</f>
        <v>String: Drop-down</v>
      </c>
      <c r="G25" s="25" t="s">
        <v>350</v>
      </c>
      <c r="H25" s="25"/>
      <c r="I25" s="6" t="s">
        <v>92</v>
      </c>
      <c r="J25" s="6"/>
      <c r="K25" s="6" t="s">
        <v>93</v>
      </c>
    </row>
    <row r="26" spans="1:11" ht="72.75" customHeight="1" x14ac:dyDescent="0.3">
      <c r="A26" s="4" t="s">
        <v>48</v>
      </c>
      <c r="B26" s="2" t="str">
        <f t="shared" si="0"/>
        <v>v_2_0026</v>
      </c>
      <c r="C26" s="2" t="s">
        <v>66</v>
      </c>
      <c r="D26" s="2" t="str">
        <f>VLOOKUP(CONCATENATE(C26,"_",E26),'Data types'!A:E,4,FALSE)</f>
        <v>0310</v>
      </c>
      <c r="E26" s="6" t="s">
        <v>46</v>
      </c>
      <c r="F26" s="6" t="str">
        <f>VLOOKUP(CONCATENATE(C26,"_",E26),'Data types'!A:F,6,FALSE)</f>
        <v>String: Drop-down</v>
      </c>
      <c r="G26" s="25" t="s">
        <v>350</v>
      </c>
      <c r="H26" s="25"/>
      <c r="I26" s="6" t="s">
        <v>92</v>
      </c>
      <c r="J26" s="6"/>
      <c r="K26" s="6" t="s">
        <v>93</v>
      </c>
    </row>
    <row r="27" spans="1:11" ht="72.75" customHeight="1" x14ac:dyDescent="0.3">
      <c r="A27" s="4" t="s">
        <v>49</v>
      </c>
      <c r="B27" s="2" t="str">
        <f t="shared" si="0"/>
        <v>v_2_0027</v>
      </c>
      <c r="C27" s="2" t="s">
        <v>66</v>
      </c>
      <c r="D27" s="2" t="str">
        <f>VLOOKUP(CONCATENATE(C27,"_",E27),'Data types'!A:E,4,FALSE)</f>
        <v>0330</v>
      </c>
      <c r="E27" s="6" t="s">
        <v>274</v>
      </c>
      <c r="F27" s="6" t="str">
        <f>VLOOKUP(CONCATENATE(C27,"_",E27),'Data types'!A:F,6,FALSE)</f>
        <v>Numeric: 2 decimals</v>
      </c>
      <c r="G27" s="25" t="s">
        <v>350</v>
      </c>
      <c r="H27" s="25"/>
      <c r="I27" s="6" t="s">
        <v>390</v>
      </c>
      <c r="J27" s="6" t="s">
        <v>402</v>
      </c>
      <c r="K27" s="6" t="s">
        <v>438</v>
      </c>
    </row>
    <row r="28" spans="1:11" ht="72.75" customHeight="1" x14ac:dyDescent="0.3">
      <c r="A28" s="4" t="s">
        <v>51</v>
      </c>
      <c r="B28" s="2" t="str">
        <f t="shared" ref="B28" si="2">CONCATENATE("v_2_",A28)</f>
        <v>v_2_0028</v>
      </c>
      <c r="C28" s="2" t="s">
        <v>66</v>
      </c>
      <c r="D28" s="2" t="str">
        <f>VLOOKUP(CONCATENATE(C28,"_",E28),'Data types'!A:E,4,FALSE)</f>
        <v>0330</v>
      </c>
      <c r="E28" s="6" t="s">
        <v>274</v>
      </c>
      <c r="F28" s="6" t="str">
        <f>VLOOKUP(CONCATENATE(C28,"_",E28),'Data types'!A:F,6,FALSE)</f>
        <v>Numeric: 2 decimals</v>
      </c>
      <c r="G28" s="25" t="s">
        <v>350</v>
      </c>
      <c r="H28" s="25"/>
      <c r="I28" s="6" t="s">
        <v>439</v>
      </c>
      <c r="J28" s="6" t="s">
        <v>391</v>
      </c>
      <c r="K28" s="6" t="s">
        <v>440</v>
      </c>
    </row>
    <row r="29" spans="1:11" ht="72.75" customHeight="1" x14ac:dyDescent="0.3">
      <c r="A29" s="4" t="s">
        <v>53</v>
      </c>
      <c r="B29" s="2" t="str">
        <f t="shared" si="0"/>
        <v>v_2_0029</v>
      </c>
      <c r="C29" s="2" t="s">
        <v>66</v>
      </c>
      <c r="D29" s="2" t="str">
        <f>VLOOKUP(CONCATENATE(C29,"_",E29),'Data types'!A:E,4,FALSE)</f>
        <v>0350</v>
      </c>
      <c r="E29" s="6" t="s">
        <v>50</v>
      </c>
      <c r="F29" s="6" t="str">
        <f>VLOOKUP(CONCATENATE(C29,"_",E29),'Data types'!A:F,6,FALSE)</f>
        <v>String: Drop-down</v>
      </c>
      <c r="G29" s="25" t="s">
        <v>350</v>
      </c>
      <c r="H29" s="25"/>
      <c r="I29" s="6" t="s">
        <v>92</v>
      </c>
      <c r="J29" s="6"/>
      <c r="K29" s="6" t="s">
        <v>93</v>
      </c>
    </row>
    <row r="30" spans="1:11" ht="72.75" customHeight="1" x14ac:dyDescent="0.3">
      <c r="A30" s="4" t="s">
        <v>54</v>
      </c>
      <c r="B30" s="2" t="str">
        <f t="shared" si="0"/>
        <v>v_2_0030</v>
      </c>
      <c r="C30" s="2" t="s">
        <v>66</v>
      </c>
      <c r="D30" s="2" t="str">
        <f>VLOOKUP(CONCATENATE(C30,"_",E30),'Data types'!A:E,4,FALSE)</f>
        <v>0350</v>
      </c>
      <c r="E30" s="6" t="s">
        <v>50</v>
      </c>
      <c r="F30" s="6" t="str">
        <f>VLOOKUP(CONCATENATE(C30,"_",E30),'Data types'!A:F,6,FALSE)</f>
        <v>String: Drop-down</v>
      </c>
      <c r="G30" s="25" t="s">
        <v>350</v>
      </c>
      <c r="H30" s="25"/>
      <c r="I30" s="6" t="s">
        <v>107</v>
      </c>
      <c r="J30" s="6" t="s">
        <v>108</v>
      </c>
      <c r="K30" s="6" t="s">
        <v>109</v>
      </c>
    </row>
    <row r="31" spans="1:11" ht="72.75" customHeight="1" x14ac:dyDescent="0.3">
      <c r="A31" s="4" t="s">
        <v>55</v>
      </c>
      <c r="B31" s="2" t="str">
        <f t="shared" si="0"/>
        <v>v_2_0031</v>
      </c>
      <c r="C31" s="2" t="s">
        <v>66</v>
      </c>
      <c r="D31" s="2" t="str">
        <f>VLOOKUP(CONCATENATE(C31,"_",E31),'Data types'!A:E,4,FALSE)</f>
        <v>0440</v>
      </c>
      <c r="E31" s="6" t="s">
        <v>110</v>
      </c>
      <c r="F31" s="6" t="str">
        <f>VLOOKUP(CONCATENATE(C31,"_",E31),'Data types'!A:F,6,FALSE)</f>
        <v>String: Drop-down</v>
      </c>
      <c r="G31" s="25" t="s">
        <v>350</v>
      </c>
      <c r="H31" s="25"/>
      <c r="I31" s="6" t="s">
        <v>92</v>
      </c>
      <c r="J31" s="6"/>
      <c r="K31" s="6" t="s">
        <v>93</v>
      </c>
    </row>
    <row r="32" spans="1:11" ht="72.75" customHeight="1" x14ac:dyDescent="0.3">
      <c r="A32" s="4" t="s">
        <v>56</v>
      </c>
      <c r="B32" s="2" t="str">
        <f t="shared" ref="B32:B56" si="3">CONCATENATE("v_2_",A32)</f>
        <v>v_2_0032</v>
      </c>
      <c r="C32" s="2" t="s">
        <v>66</v>
      </c>
      <c r="D32" s="2" t="str">
        <f>VLOOKUP(CONCATENATE(C32,"_",E32),'Data types'!A:E,4,FALSE)</f>
        <v>0530</v>
      </c>
      <c r="E32" s="6" t="s">
        <v>332</v>
      </c>
      <c r="F32" s="6" t="str">
        <f>VLOOKUP(CONCATENATE(C32,"_",E32),'Data types'!A:F,6,FALSE)</f>
        <v>String: Drop-down</v>
      </c>
      <c r="G32" s="25" t="s">
        <v>350</v>
      </c>
      <c r="H32" s="25"/>
      <c r="I32" s="6" t="s">
        <v>92</v>
      </c>
      <c r="J32" s="6"/>
      <c r="K32" s="6" t="s">
        <v>93</v>
      </c>
    </row>
    <row r="33" spans="1:11" ht="72.75" customHeight="1" x14ac:dyDescent="0.3">
      <c r="A33" s="4" t="s">
        <v>58</v>
      </c>
      <c r="B33" s="2" t="str">
        <f t="shared" si="3"/>
        <v>v_2_0033</v>
      </c>
      <c r="C33" s="2" t="s">
        <v>66</v>
      </c>
      <c r="D33" s="2" t="str">
        <f>VLOOKUP(CONCATENATE(C33,"_",E33),'Data types'!A:E,4,FALSE)</f>
        <v>0540</v>
      </c>
      <c r="E33" s="6" t="s">
        <v>333</v>
      </c>
      <c r="F33" s="6" t="str">
        <f>VLOOKUP(CONCATENATE(C33,"_",E33),'Data types'!A:F,6,FALSE)</f>
        <v>Numeric: 2 decimals</v>
      </c>
      <c r="G33" s="25" t="s">
        <v>350</v>
      </c>
      <c r="H33" s="25"/>
      <c r="I33" s="6" t="s">
        <v>97</v>
      </c>
      <c r="J33" s="6"/>
      <c r="K33" s="6" t="s">
        <v>100</v>
      </c>
    </row>
    <row r="34" spans="1:11" ht="72.75" customHeight="1" x14ac:dyDescent="0.3">
      <c r="A34" s="4" t="s">
        <v>59</v>
      </c>
      <c r="B34" s="2" t="str">
        <f t="shared" si="3"/>
        <v>v_2_0034</v>
      </c>
      <c r="C34" s="2" t="s">
        <v>66</v>
      </c>
      <c r="D34" s="2" t="str">
        <f>VLOOKUP(CONCATENATE(C34,"_",E34),'Data types'!A:E,4,FALSE)</f>
        <v>0550</v>
      </c>
      <c r="E34" s="6" t="s">
        <v>334</v>
      </c>
      <c r="F34" s="6" t="str">
        <f>VLOOKUP(CONCATENATE(C34,"_",E34),'Data types'!A:F,6,FALSE)</f>
        <v>String: Drop-down</v>
      </c>
      <c r="G34" s="25" t="s">
        <v>350</v>
      </c>
      <c r="H34" s="25"/>
      <c r="I34" s="6" t="s">
        <v>92</v>
      </c>
      <c r="J34" s="6"/>
      <c r="K34" s="6" t="s">
        <v>93</v>
      </c>
    </row>
    <row r="35" spans="1:11" ht="72.75" customHeight="1" x14ac:dyDescent="0.3">
      <c r="A35" s="4" t="s">
        <v>61</v>
      </c>
      <c r="B35" s="2" t="str">
        <f t="shared" si="3"/>
        <v>v_2_0035</v>
      </c>
      <c r="C35" s="2" t="s">
        <v>66</v>
      </c>
      <c r="D35" s="2" t="str">
        <f>VLOOKUP(CONCATENATE(C35,"_",E35),'Data types'!A:E,4,FALSE)</f>
        <v>0560</v>
      </c>
      <c r="E35" s="6" t="s">
        <v>335</v>
      </c>
      <c r="F35" s="6" t="str">
        <f>VLOOKUP(CONCATENATE(C35,"_",E35),'Data types'!A:F,6,FALSE)</f>
        <v>Numeric: 2 decimals</v>
      </c>
      <c r="G35" s="25" t="s">
        <v>350</v>
      </c>
      <c r="H35" s="25"/>
      <c r="I35" s="6" t="s">
        <v>97</v>
      </c>
      <c r="J35" s="6"/>
      <c r="K35" s="6" t="s">
        <v>100</v>
      </c>
    </row>
    <row r="36" spans="1:11" ht="72.75" customHeight="1" x14ac:dyDescent="0.3">
      <c r="A36" s="4" t="s">
        <v>62</v>
      </c>
      <c r="B36" s="2" t="str">
        <f t="shared" si="3"/>
        <v>v_2_0036</v>
      </c>
      <c r="C36" s="2" t="s">
        <v>66</v>
      </c>
      <c r="D36" s="2" t="str">
        <f>VLOOKUP(CONCATENATE(C36,"_",E36),'Data types'!A:E,4,FALSE)</f>
        <v>0590</v>
      </c>
      <c r="E36" s="6" t="s">
        <v>119</v>
      </c>
      <c r="F36" s="6" t="str">
        <f>VLOOKUP(CONCATENATE(C36,"_",E36),'Data types'!A:F,6,FALSE)</f>
        <v>String: Drop-down</v>
      </c>
      <c r="G36" s="25" t="s">
        <v>350</v>
      </c>
      <c r="H36" s="25"/>
      <c r="I36" s="6" t="s">
        <v>92</v>
      </c>
      <c r="J36" s="6"/>
      <c r="K36" s="6" t="s">
        <v>93</v>
      </c>
    </row>
    <row r="37" spans="1:11" ht="72.75" customHeight="1" x14ac:dyDescent="0.3">
      <c r="A37" s="4" t="s">
        <v>63</v>
      </c>
      <c r="B37" s="2" t="str">
        <f t="shared" si="3"/>
        <v>v_2_0037</v>
      </c>
      <c r="C37" s="2" t="s">
        <v>66</v>
      </c>
      <c r="D37" s="2" t="str">
        <f>VLOOKUP(CONCATENATE(C37,"_",E37),'Data types'!A:E,4,FALSE)</f>
        <v>0610</v>
      </c>
      <c r="E37" s="6" t="s">
        <v>64</v>
      </c>
      <c r="F37" s="6" t="str">
        <f>VLOOKUP(CONCATENATE(C37,"_",E37),'Data types'!A:F,6,FALSE)</f>
        <v>Numeric: 2 decimals</v>
      </c>
      <c r="G37" s="25" t="s">
        <v>350</v>
      </c>
      <c r="H37" s="25"/>
      <c r="I37" s="6" t="s">
        <v>97</v>
      </c>
      <c r="J37" s="6"/>
      <c r="K37" s="6" t="s">
        <v>100</v>
      </c>
    </row>
    <row r="38" spans="1:11" ht="72.75" customHeight="1" x14ac:dyDescent="0.3">
      <c r="A38" s="4" t="s">
        <v>65</v>
      </c>
      <c r="B38" s="2" t="str">
        <f t="shared" si="3"/>
        <v>v_2_0038</v>
      </c>
      <c r="C38" s="2" t="s">
        <v>66</v>
      </c>
      <c r="D38" s="2" t="str">
        <f>VLOOKUP(CONCATENATE(C38,"_",E38),'Data types'!A:E,4,FALSE)</f>
        <v>0620</v>
      </c>
      <c r="E38" s="6" t="s">
        <v>239</v>
      </c>
      <c r="F38" s="6" t="str">
        <f>VLOOKUP(CONCATENATE(C38,"_",E38),'Data types'!A:F,6,FALSE)</f>
        <v>String: Drop-down</v>
      </c>
      <c r="G38" s="25" t="s">
        <v>376</v>
      </c>
      <c r="H38" s="25"/>
      <c r="I38" s="6" t="s">
        <v>92</v>
      </c>
      <c r="J38" s="6"/>
      <c r="K38" s="6" t="s">
        <v>93</v>
      </c>
    </row>
    <row r="39" spans="1:11" ht="72.75" customHeight="1" x14ac:dyDescent="0.3">
      <c r="A39" s="4" t="s">
        <v>68</v>
      </c>
      <c r="B39" s="2" t="str">
        <f t="shared" si="3"/>
        <v>v_2_0040</v>
      </c>
      <c r="C39" s="2" t="s">
        <v>82</v>
      </c>
      <c r="D39" s="2" t="str">
        <f>VLOOKUP(CONCATENATE(C39,"_",E39),'Data types'!A:E,4,FALSE)</f>
        <v>0030</v>
      </c>
      <c r="E39" s="6" t="s">
        <v>71</v>
      </c>
      <c r="F39" s="6" t="str">
        <f>VLOOKUP(CONCATENATE(C39,"_",E39),'Data types'!A:F,6,FALSE)</f>
        <v>Numeric: Integer</v>
      </c>
      <c r="G39" s="25" t="s">
        <v>350</v>
      </c>
      <c r="H39" s="25"/>
      <c r="I39" s="6" t="s">
        <v>305</v>
      </c>
      <c r="J39" s="6"/>
      <c r="K39" s="6" t="s">
        <v>305</v>
      </c>
    </row>
    <row r="40" spans="1:11" ht="72.75" customHeight="1" x14ac:dyDescent="0.3">
      <c r="A40" s="4" t="s">
        <v>70</v>
      </c>
      <c r="B40" s="2" t="str">
        <f t="shared" si="3"/>
        <v>v_2_0041</v>
      </c>
      <c r="C40" s="2" t="s">
        <v>82</v>
      </c>
      <c r="D40" s="2" t="str">
        <f>VLOOKUP(CONCATENATE(C40,"_",E40),'Data types'!A:E,4,FALSE)</f>
        <v>0040</v>
      </c>
      <c r="E40" s="6" t="s">
        <v>312</v>
      </c>
      <c r="F40" s="6" t="str">
        <f>VLOOKUP(CONCATENATE(C40,"_",E40),'Data types'!A:F,6,FALSE)</f>
        <v>String: Drop down</v>
      </c>
      <c r="G40" s="25" t="s">
        <v>350</v>
      </c>
      <c r="H40" s="25"/>
      <c r="I40" s="6" t="s">
        <v>92</v>
      </c>
      <c r="J40" s="6"/>
      <c r="K40" s="6" t="s">
        <v>93</v>
      </c>
    </row>
    <row r="41" spans="1:11" ht="72.75" customHeight="1" x14ac:dyDescent="0.3">
      <c r="A41" s="4" t="s">
        <v>72</v>
      </c>
      <c r="B41" s="2" t="str">
        <f t="shared" si="3"/>
        <v>v_2_0042</v>
      </c>
      <c r="C41" s="2" t="s">
        <v>82</v>
      </c>
      <c r="D41" s="2" t="str">
        <f>VLOOKUP(CONCATENATE(C41,"_",E41),'Data types'!A:E,4,FALSE)</f>
        <v>0050</v>
      </c>
      <c r="E41" s="6" t="s">
        <v>337</v>
      </c>
      <c r="F41" s="6" t="str">
        <f>VLOOKUP(CONCATENATE(C41,"_",E41),'Data types'!A:F,6,FALSE)</f>
        <v>String: Drop down</v>
      </c>
      <c r="G41" s="25" t="s">
        <v>350</v>
      </c>
      <c r="H41" s="25"/>
      <c r="I41" s="6" t="s">
        <v>92</v>
      </c>
      <c r="J41" s="6"/>
      <c r="K41" s="6" t="s">
        <v>93</v>
      </c>
    </row>
    <row r="42" spans="1:11" ht="72.75" customHeight="1" x14ac:dyDescent="0.3">
      <c r="A42" s="4" t="s">
        <v>74</v>
      </c>
      <c r="B42" s="2" t="str">
        <f t="shared" si="3"/>
        <v>v_2_0043</v>
      </c>
      <c r="C42" s="2" t="s">
        <v>82</v>
      </c>
      <c r="D42" s="2" t="str">
        <f>VLOOKUP(CONCATENATE(C42,"_",E42),'Data types'!A:E,4,FALSE)</f>
        <v>0070</v>
      </c>
      <c r="E42" s="7" t="s">
        <v>75</v>
      </c>
      <c r="F42" s="6" t="str">
        <f>VLOOKUP(CONCATENATE(C42,"_",E42),'Data types'!A:F,6,FALSE)</f>
        <v>String: ISO 3166-1 alpha 2 / ISO 3166-2</v>
      </c>
      <c r="G42" s="25" t="s">
        <v>350</v>
      </c>
      <c r="H42" s="25"/>
      <c r="I42" s="6" t="s">
        <v>313</v>
      </c>
      <c r="J42" s="6"/>
      <c r="K42" s="6" t="s">
        <v>314</v>
      </c>
    </row>
    <row r="43" spans="1:11" ht="72.75" customHeight="1" x14ac:dyDescent="0.3">
      <c r="A43" s="4" t="s">
        <v>76</v>
      </c>
      <c r="B43" s="2" t="str">
        <f t="shared" si="3"/>
        <v>v_2_0044</v>
      </c>
      <c r="C43" s="2" t="s">
        <v>82</v>
      </c>
      <c r="D43" s="2" t="str">
        <f>VLOOKUP(CONCATENATE(C43,"_",E43),'Data types'!A:E,4,FALSE)</f>
        <v>0080</v>
      </c>
      <c r="E43" s="6" t="s">
        <v>77</v>
      </c>
      <c r="F43" s="6" t="str">
        <f>VLOOKUP(CONCATENATE(C43,"_",E43),'Data types'!A:F,6,FALSE)</f>
        <v>Numeric: 2 decimals</v>
      </c>
      <c r="G43" s="25" t="s">
        <v>350</v>
      </c>
      <c r="H43" s="25"/>
      <c r="I43" s="6" t="s">
        <v>95</v>
      </c>
      <c r="J43" s="6"/>
      <c r="K43" s="6" t="s">
        <v>101</v>
      </c>
    </row>
    <row r="44" spans="1:11" ht="72.75" customHeight="1" x14ac:dyDescent="0.3">
      <c r="A44" s="4" t="s">
        <v>78</v>
      </c>
      <c r="B44" s="5" t="str">
        <f t="shared" si="3"/>
        <v>v_2_0045</v>
      </c>
      <c r="C44" s="2" t="s">
        <v>82</v>
      </c>
      <c r="D44" s="2" t="str">
        <f>VLOOKUP(CONCATENATE(C44,"_",E44),'Data types'!A:E,4,FALSE)</f>
        <v>0100</v>
      </c>
      <c r="E44" s="6" t="s">
        <v>125</v>
      </c>
      <c r="F44" s="6" t="str">
        <f>VLOOKUP(CONCATENATE(C44,"_",E44),'Data types'!A:F,6,FALSE)</f>
        <v>Numeric: 2 decimals</v>
      </c>
      <c r="G44" s="25"/>
      <c r="H44" s="25" t="s">
        <v>350</v>
      </c>
      <c r="I44" s="6" t="s">
        <v>97</v>
      </c>
      <c r="J44" s="6"/>
      <c r="K44" s="6" t="s">
        <v>315</v>
      </c>
    </row>
    <row r="45" spans="1:11" ht="72.75" customHeight="1" x14ac:dyDescent="0.3">
      <c r="A45" s="4" t="s">
        <v>80</v>
      </c>
      <c r="B45" s="5" t="str">
        <f t="shared" si="3"/>
        <v>v_2_0046</v>
      </c>
      <c r="C45" s="5" t="s">
        <v>82</v>
      </c>
      <c r="D45" s="5" t="str">
        <f>VLOOKUP(CONCATENATE(C45,"_",E45),'Data types'!A:E,4,FALSE)</f>
        <v>0110</v>
      </c>
      <c r="E45" s="7" t="s">
        <v>79</v>
      </c>
      <c r="F45" s="7" t="str">
        <f>VLOOKUP(CONCATENATE(C45,"_",E45),'Data types'!A:F,6,FALSE)</f>
        <v>Numeric: 2 decimals</v>
      </c>
      <c r="G45" s="26" t="s">
        <v>350</v>
      </c>
      <c r="H45" s="26"/>
      <c r="I45" s="7" t="s">
        <v>339</v>
      </c>
      <c r="J45" s="6"/>
      <c r="K45" s="7" t="s">
        <v>340</v>
      </c>
    </row>
    <row r="46" spans="1:11" ht="72.75" customHeight="1" x14ac:dyDescent="0.3">
      <c r="A46" s="4" t="s">
        <v>81</v>
      </c>
      <c r="B46" s="2" t="str">
        <f t="shared" si="3"/>
        <v>v_2_0047</v>
      </c>
      <c r="C46" s="2" t="s">
        <v>82</v>
      </c>
      <c r="D46" s="2" t="str">
        <f>VLOOKUP(CONCATENATE(C46,"_",E46),'Data types'!A:E,4,FALSE)</f>
        <v>0110</v>
      </c>
      <c r="E46" s="6" t="s">
        <v>79</v>
      </c>
      <c r="F46" s="6" t="str">
        <f>VLOOKUP(CONCATENATE(C46,"_",E46),'Data types'!A:F,6,FALSE)</f>
        <v>Numeric: 2 decimals</v>
      </c>
      <c r="G46" s="25" t="s">
        <v>350</v>
      </c>
      <c r="H46" s="25"/>
      <c r="I46" s="6" t="s">
        <v>127</v>
      </c>
      <c r="J46" s="6" t="s">
        <v>341</v>
      </c>
      <c r="K46" s="6" t="s">
        <v>392</v>
      </c>
    </row>
    <row r="47" spans="1:11" ht="72.75" customHeight="1" x14ac:dyDescent="0.3">
      <c r="A47" s="4" t="s">
        <v>83</v>
      </c>
      <c r="B47" s="2" t="str">
        <f t="shared" ref="B47" si="4">CONCATENATE("v_2_",A47)</f>
        <v>v_2_0048</v>
      </c>
      <c r="C47" s="2" t="s">
        <v>82</v>
      </c>
      <c r="D47" s="2" t="str">
        <f>VLOOKUP(CONCATENATE(C47,"_",E47),'Data types'!A:E,4,FALSE)</f>
        <v>0110</v>
      </c>
      <c r="E47" s="6" t="s">
        <v>79</v>
      </c>
      <c r="F47" s="6" t="str">
        <f>VLOOKUP(CONCATENATE(C47,"_",E47),'Data types'!A:F,6,FALSE)</f>
        <v>Numeric: 2 decimals</v>
      </c>
      <c r="G47" s="25" t="s">
        <v>350</v>
      </c>
      <c r="H47" s="25"/>
      <c r="I47" s="6" t="s">
        <v>342</v>
      </c>
      <c r="J47" s="6" t="s">
        <v>393</v>
      </c>
      <c r="K47" s="6" t="s">
        <v>343</v>
      </c>
    </row>
    <row r="48" spans="1:11" ht="72.75" customHeight="1" x14ac:dyDescent="0.3">
      <c r="A48" s="4" t="s">
        <v>85</v>
      </c>
      <c r="B48" s="2" t="str">
        <f t="shared" si="3"/>
        <v>v_2_0050</v>
      </c>
      <c r="C48" s="2" t="s">
        <v>129</v>
      </c>
      <c r="D48" s="2" t="str">
        <f>VLOOKUP(CONCATENATE(C48,"_",E48),'Data types'!A:E,4,FALSE)</f>
        <v>0030</v>
      </c>
      <c r="E48" s="6" t="s">
        <v>71</v>
      </c>
      <c r="F48" s="6" t="str">
        <f>VLOOKUP(CONCATENATE(C48,"_",E48),'Data types'!A:F,6,FALSE)</f>
        <v>Numeric: Integer</v>
      </c>
      <c r="G48" s="25" t="s">
        <v>350</v>
      </c>
      <c r="H48" s="25"/>
      <c r="I48" s="6" t="s">
        <v>305</v>
      </c>
      <c r="J48" s="6"/>
      <c r="K48" s="6" t="s">
        <v>305</v>
      </c>
    </row>
    <row r="49" spans="1:11" ht="72.75" customHeight="1" x14ac:dyDescent="0.3">
      <c r="A49" s="4" t="s">
        <v>86</v>
      </c>
      <c r="B49" s="2" t="str">
        <f t="shared" si="3"/>
        <v>v_2_0051</v>
      </c>
      <c r="C49" s="2" t="s">
        <v>129</v>
      </c>
      <c r="D49" s="2" t="str">
        <f>VLOOKUP(CONCATENATE(C49,"_",E49),'Data types'!A:E,4,FALSE)</f>
        <v>0050</v>
      </c>
      <c r="E49" s="7" t="s">
        <v>75</v>
      </c>
      <c r="F49" s="6" t="str">
        <f>VLOOKUP(CONCATENATE(C49,"_",E49),'Data types'!A:F,6,FALSE)</f>
        <v>String: ISO 3166-1 alpha 2 / ISO 3166-2</v>
      </c>
      <c r="G49" s="25" t="s">
        <v>350</v>
      </c>
      <c r="H49" s="25"/>
      <c r="I49" s="6" t="s">
        <v>313</v>
      </c>
      <c r="J49" s="6"/>
      <c r="K49" s="6" t="s">
        <v>316</v>
      </c>
    </row>
    <row r="50" spans="1:11" ht="72.75" customHeight="1" x14ac:dyDescent="0.3">
      <c r="A50" s="4" t="s">
        <v>87</v>
      </c>
      <c r="B50" s="2" t="str">
        <f t="shared" si="3"/>
        <v>v_2_0052</v>
      </c>
      <c r="C50" s="2" t="s">
        <v>129</v>
      </c>
      <c r="D50" s="2" t="str">
        <f>VLOOKUP(CONCATENATE(C50,"_",E50),'Data types'!A:E,4,FALSE)</f>
        <v>0060</v>
      </c>
      <c r="E50" s="6" t="s">
        <v>255</v>
      </c>
      <c r="F50" s="6" t="str">
        <f>VLOOKUP(CONCATENATE(C50,"_",E50),'Data types'!A:F,6,FALSE)</f>
        <v>Numeric: 2 decimals</v>
      </c>
      <c r="G50" s="25" t="s">
        <v>350</v>
      </c>
      <c r="H50" s="25"/>
      <c r="I50" s="6" t="s">
        <v>95</v>
      </c>
      <c r="J50" s="6"/>
      <c r="K50" s="6" t="s">
        <v>101</v>
      </c>
    </row>
    <row r="51" spans="1:11" ht="72.75" customHeight="1" x14ac:dyDescent="0.3">
      <c r="A51" s="4" t="s">
        <v>88</v>
      </c>
      <c r="B51" s="2" t="str">
        <f>CONCATENATE("v_2_",A51)</f>
        <v>v_2_0053</v>
      </c>
      <c r="C51" s="2" t="s">
        <v>138</v>
      </c>
      <c r="D51" s="2" t="str">
        <f>VLOOKUP(CONCATENATE(C51,"_",E51),'Data types'!A:E,4,FALSE)</f>
        <v>0030</v>
      </c>
      <c r="E51" s="7" t="s">
        <v>36</v>
      </c>
      <c r="F51" s="6" t="str">
        <f>VLOOKUP(CONCATENATE(C51,"_",E51),'Data types'!A:F,6,FALSE)</f>
        <v>String: ISO 3166-1 alpha 2 / ISO 3166-2</v>
      </c>
      <c r="G51" s="25" t="s">
        <v>350</v>
      </c>
      <c r="H51" s="25"/>
      <c r="I51" s="6" t="s">
        <v>252</v>
      </c>
      <c r="J51" s="6"/>
      <c r="K51" s="6" t="s">
        <v>316</v>
      </c>
    </row>
    <row r="52" spans="1:11" ht="72.75" customHeight="1" x14ac:dyDescent="0.3">
      <c r="A52" s="4" t="s">
        <v>89</v>
      </c>
      <c r="B52" s="2" t="str">
        <f t="shared" si="3"/>
        <v>v_2_0054</v>
      </c>
      <c r="C52" s="2" t="s">
        <v>138</v>
      </c>
      <c r="D52" s="2" t="str">
        <f>VLOOKUP(CONCATENATE(C52,"_",E52),'Data types'!A:E,4,FALSE)</f>
        <v>0050</v>
      </c>
      <c r="E52" s="6" t="s">
        <v>131</v>
      </c>
      <c r="F52" s="6" t="str">
        <f>VLOOKUP(CONCATENATE(C52,"_",E52),'Data types'!A:F,6,FALSE)</f>
        <v>String: Drop down</v>
      </c>
      <c r="G52" s="25" t="s">
        <v>350</v>
      </c>
      <c r="H52" s="25"/>
      <c r="I52" s="6" t="s">
        <v>92</v>
      </c>
      <c r="J52" s="6"/>
      <c r="K52" s="6" t="s">
        <v>93</v>
      </c>
    </row>
    <row r="53" spans="1:11" ht="72.75" customHeight="1" x14ac:dyDescent="0.3">
      <c r="A53" s="4" t="s">
        <v>111</v>
      </c>
      <c r="B53" s="2" t="str">
        <f t="shared" si="3"/>
        <v>v_2_0055</v>
      </c>
      <c r="C53" s="2" t="s">
        <v>138</v>
      </c>
      <c r="D53" s="2" t="str">
        <f>VLOOKUP(CONCATENATE(C53,"_",E53),'Data types'!A:E,4,FALSE)</f>
        <v>0060</v>
      </c>
      <c r="E53" s="6" t="s">
        <v>132</v>
      </c>
      <c r="F53" s="6" t="str">
        <f>VLOOKUP(CONCATENATE(C53,"_",E53),'Data types'!A:F,6,FALSE)</f>
        <v>Numeric: 2 decimals</v>
      </c>
      <c r="G53" s="25" t="s">
        <v>350</v>
      </c>
      <c r="H53" s="25"/>
      <c r="I53" s="6" t="s">
        <v>97</v>
      </c>
      <c r="J53" s="6"/>
      <c r="K53" s="6" t="s">
        <v>100</v>
      </c>
    </row>
    <row r="54" spans="1:11" ht="72.75" customHeight="1" x14ac:dyDescent="0.3">
      <c r="A54" s="4" t="s">
        <v>113</v>
      </c>
      <c r="B54" s="2" t="str">
        <f t="shared" si="3"/>
        <v>v_2_0056</v>
      </c>
      <c r="C54" s="2" t="s">
        <v>138</v>
      </c>
      <c r="D54" s="2" t="str">
        <f>VLOOKUP(CONCATENATE(C54,"_",E54),'Data types'!A:E,4,FALSE)</f>
        <v>0070</v>
      </c>
      <c r="E54" s="6" t="s">
        <v>133</v>
      </c>
      <c r="F54" s="6" t="str">
        <f>VLOOKUP(CONCATENATE(C54,"_",E54),'Data types'!A:F,6,FALSE)</f>
        <v>String: Drop down</v>
      </c>
      <c r="G54" s="25" t="s">
        <v>350</v>
      </c>
      <c r="H54" s="25"/>
      <c r="I54" s="6" t="s">
        <v>92</v>
      </c>
      <c r="J54" s="6"/>
      <c r="K54" s="6" t="s">
        <v>93</v>
      </c>
    </row>
    <row r="55" spans="1:11" ht="72.75" customHeight="1" x14ac:dyDescent="0.3">
      <c r="A55" s="4" t="s">
        <v>114</v>
      </c>
      <c r="B55" s="2" t="str">
        <f t="shared" si="3"/>
        <v>v_2_0057</v>
      </c>
      <c r="C55" s="2" t="s">
        <v>138</v>
      </c>
      <c r="D55" s="2" t="str">
        <f>VLOOKUP(CONCATENATE(C55,"_",E55),'Data types'!A:E,4,FALSE)</f>
        <v>0080</v>
      </c>
      <c r="E55" s="6" t="s">
        <v>134</v>
      </c>
      <c r="F55" s="6" t="str">
        <f>VLOOKUP(CONCATENATE(C55,"_",E55),'Data types'!A:F,6,FALSE)</f>
        <v>Numeric: 2 decimals</v>
      </c>
      <c r="G55" s="25" t="s">
        <v>350</v>
      </c>
      <c r="H55" s="25"/>
      <c r="I55" s="6" t="s">
        <v>97</v>
      </c>
      <c r="J55" s="6" t="s">
        <v>135</v>
      </c>
      <c r="K55" s="6" t="s">
        <v>100</v>
      </c>
    </row>
    <row r="56" spans="1:11" ht="72.75" customHeight="1" x14ac:dyDescent="0.3">
      <c r="A56" s="4" t="s">
        <v>115</v>
      </c>
      <c r="B56" s="2" t="str">
        <f t="shared" si="3"/>
        <v>v_2_0058</v>
      </c>
      <c r="C56" s="2" t="s">
        <v>344</v>
      </c>
      <c r="D56" s="2" t="str">
        <f>VLOOKUP(CONCATENATE(C56,"_",E56),'Data types'!A:E,4,FALSE)</f>
        <v>0030</v>
      </c>
      <c r="E56" s="6" t="s">
        <v>395</v>
      </c>
      <c r="F56" s="6" t="str">
        <f>VLOOKUP(CONCATENATE(C56,"_",E56),'Data types'!A:F,6,FALSE)</f>
        <v>String: Drop-down</v>
      </c>
      <c r="G56" s="25" t="s">
        <v>350</v>
      </c>
      <c r="H56" s="25"/>
      <c r="I56" s="6" t="s">
        <v>92</v>
      </c>
      <c r="J56" s="6"/>
      <c r="K56" s="6" t="s">
        <v>93</v>
      </c>
    </row>
    <row r="57" spans="1:11" ht="72.75" customHeight="1" x14ac:dyDescent="0.3">
      <c r="A57" s="4" t="s">
        <v>116</v>
      </c>
      <c r="B57" s="2" t="str">
        <f t="shared" ref="B57" si="5">CONCATENATE("v_2_",A57)</f>
        <v>v_2_0059</v>
      </c>
      <c r="C57" s="2" t="s">
        <v>344</v>
      </c>
      <c r="D57" s="2" t="str">
        <f>VLOOKUP(CONCATENATE(C57,"_",E57),'Data types'!A:E,4,FALSE)</f>
        <v>0080</v>
      </c>
      <c r="E57" s="6" t="s">
        <v>60</v>
      </c>
      <c r="F57" s="6" t="str">
        <f>VLOOKUP(CONCATENATE(C57,"_",E57),'Data types'!A:F,6,FALSE)</f>
        <v>String: Drop-down</v>
      </c>
      <c r="G57" s="25" t="s">
        <v>350</v>
      </c>
      <c r="H57" s="25"/>
      <c r="I57" s="6" t="s">
        <v>92</v>
      </c>
      <c r="J57" s="6"/>
      <c r="K57" s="6" t="s">
        <v>93</v>
      </c>
    </row>
    <row r="58" spans="1:11" ht="72.75" customHeight="1" x14ac:dyDescent="0.3">
      <c r="A58" s="4" t="s">
        <v>117</v>
      </c>
      <c r="B58" s="2" t="str">
        <f>CONCATENATE("v_2_",A58)</f>
        <v>v_2_0060</v>
      </c>
      <c r="C58" s="2" t="s">
        <v>344</v>
      </c>
      <c r="D58" s="2" t="str">
        <f>VLOOKUP(CONCATENATE(C58,"_",E58),'Data types'!A:E,4,FALSE)</f>
        <v>0090</v>
      </c>
      <c r="E58" s="6" t="s">
        <v>282</v>
      </c>
      <c r="F58" s="6" t="str">
        <f>VLOOKUP(CONCATENATE(C58,"_",E58),'Data types'!A:F,6,FALSE)</f>
        <v xml:space="preserve">String: ISO 3166-1 </v>
      </c>
      <c r="G58" s="25" t="s">
        <v>350</v>
      </c>
      <c r="H58" s="25"/>
      <c r="I58" s="6" t="s">
        <v>105</v>
      </c>
      <c r="J58" s="30" t="s">
        <v>347</v>
      </c>
      <c r="K58" s="6" t="s">
        <v>112</v>
      </c>
    </row>
    <row r="59" spans="1:11" ht="72.75" customHeight="1" x14ac:dyDescent="0.3">
      <c r="A59" s="4" t="s">
        <v>441</v>
      </c>
      <c r="B59" s="2" t="str">
        <f t="shared" ref="B59" si="6">CONCATENATE("v_2_",A59)</f>
        <v>v_2_0061</v>
      </c>
      <c r="C59" s="2" t="s">
        <v>344</v>
      </c>
      <c r="D59" s="2" t="str">
        <f>VLOOKUP(CONCATENATE(C59,"_",E59),'Data types'!A:E,4,FALSE)</f>
        <v>0100</v>
      </c>
      <c r="E59" s="6" t="s">
        <v>248</v>
      </c>
      <c r="F59" s="6" t="str">
        <f>VLOOKUP(CONCATENATE(C59,"_",E59),'Data types'!A:F,6,FALSE)</f>
        <v>Numeric: 2 decimals</v>
      </c>
      <c r="G59" s="25"/>
      <c r="H59" s="25" t="s">
        <v>350</v>
      </c>
      <c r="I59" s="6" t="s">
        <v>304</v>
      </c>
      <c r="J59" s="6" t="s">
        <v>399</v>
      </c>
      <c r="K59" s="6" t="s">
        <v>338</v>
      </c>
    </row>
  </sheetData>
  <phoneticPr fontId="7" type="noConversion"/>
  <pageMargins left="0.7" right="0.7" top="0.75" bottom="0.75" header="0.3" footer="0.3"/>
  <pageSetup paperSize="8" scale="3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53"/>
  <sheetViews>
    <sheetView tabSelected="1" topLeftCell="B1" zoomScale="85" zoomScaleNormal="85" workbookViewId="0">
      <selection activeCell="H45" sqref="H45"/>
    </sheetView>
  </sheetViews>
  <sheetFormatPr defaultColWidth="9.109375" defaultRowHeight="14.4" x14ac:dyDescent="0.3"/>
  <cols>
    <col min="1" max="1" width="35.109375" style="9" customWidth="1"/>
    <col min="3" max="3" width="13.5546875" customWidth="1"/>
    <col min="5" max="5" width="60" customWidth="1"/>
    <col min="6" max="6" width="33.33203125" bestFit="1" customWidth="1"/>
    <col min="7" max="7" width="13" bestFit="1" customWidth="1"/>
    <col min="8" max="8" width="21.5546875" customWidth="1"/>
    <col min="9" max="9" width="24.88671875" customWidth="1"/>
    <col min="10" max="10" width="22.6640625" customWidth="1"/>
    <col min="11" max="12" width="6.33203125" customWidth="1"/>
  </cols>
  <sheetData>
    <row r="1" spans="1:10" s="18" customFormat="1" ht="72.45" customHeight="1" x14ac:dyDescent="0.3">
      <c r="A1" s="19" t="s">
        <v>139</v>
      </c>
      <c r="B1" s="20" t="s">
        <v>1</v>
      </c>
      <c r="C1" s="20" t="s">
        <v>140</v>
      </c>
      <c r="D1" s="20" t="s">
        <v>141</v>
      </c>
      <c r="E1" s="20" t="s">
        <v>142</v>
      </c>
      <c r="F1" s="20" t="s">
        <v>318</v>
      </c>
      <c r="G1" s="21" t="s">
        <v>240</v>
      </c>
      <c r="H1" s="21" t="s">
        <v>319</v>
      </c>
      <c r="I1" s="22" t="s">
        <v>325</v>
      </c>
      <c r="J1" s="22" t="s">
        <v>326</v>
      </c>
    </row>
    <row r="2" spans="1:10" s="13" customFormat="1" x14ac:dyDescent="0.3">
      <c r="A2" s="12" t="str">
        <f>CONCATENATE(B2,"_",E2)</f>
        <v>B99.00_Name of Legal Entity</v>
      </c>
      <c r="B2" s="13" t="s">
        <v>424</v>
      </c>
      <c r="C2" s="13" t="str">
        <f>CONCATENATE(B2,";c",D2)</f>
        <v>B99.00;c0010</v>
      </c>
      <c r="D2" t="s">
        <v>20</v>
      </c>
      <c r="E2" s="13" t="s">
        <v>413</v>
      </c>
      <c r="F2" s="13" t="str">
        <f>CONCATENATE(G2,": ",H2)</f>
        <v>String: Free text</v>
      </c>
      <c r="G2" t="s">
        <v>242</v>
      </c>
      <c r="H2" t="s">
        <v>257</v>
      </c>
      <c r="I2" s="23"/>
      <c r="J2" s="23"/>
    </row>
    <row r="3" spans="1:10" s="13" customFormat="1" x14ac:dyDescent="0.3">
      <c r="A3" s="12" t="str">
        <f t="shared" ref="A3:A12" si="0">CONCATENATE(B3,"_",E3)</f>
        <v>B99.00_LEI of Legal Entity</v>
      </c>
      <c r="B3" s="13" t="s">
        <v>424</v>
      </c>
      <c r="C3" s="13" t="str">
        <f t="shared" ref="C3:C12" si="1">CONCATENATE(B3,";c",D3)</f>
        <v>B99.00;c0020</v>
      </c>
      <c r="D3" t="s">
        <v>38</v>
      </c>
      <c r="E3" s="13" t="s">
        <v>414</v>
      </c>
      <c r="F3" s="13" t="str">
        <f t="shared" ref="F3:F12" si="2">CONCATENATE(G3,": ",H3)</f>
        <v>String: Free text</v>
      </c>
      <c r="G3" t="s">
        <v>242</v>
      </c>
      <c r="H3" t="s">
        <v>257</v>
      </c>
      <c r="I3" s="23"/>
      <c r="J3" s="23"/>
    </row>
    <row r="4" spans="1:10" s="13" customFormat="1" x14ac:dyDescent="0.3">
      <c r="A4" s="12" t="str">
        <f t="shared" si="0"/>
        <v>B99.00_Country of incorporation</v>
      </c>
      <c r="B4" s="13" t="s">
        <v>424</v>
      </c>
      <c r="C4" s="13" t="str">
        <f t="shared" si="1"/>
        <v>B99.00;c0030</v>
      </c>
      <c r="D4" t="s">
        <v>54</v>
      </c>
      <c r="E4" s="13" t="s">
        <v>415</v>
      </c>
      <c r="F4" s="13" t="str">
        <f t="shared" si="2"/>
        <v xml:space="preserve">String: ISO 3166-1 </v>
      </c>
      <c r="G4" t="s">
        <v>242</v>
      </c>
      <c r="H4" t="s">
        <v>265</v>
      </c>
      <c r="I4" s="23"/>
      <c r="J4" s="23"/>
    </row>
    <row r="5" spans="1:10" s="13" customFormat="1" x14ac:dyDescent="0.3">
      <c r="A5" s="12" t="str">
        <f t="shared" si="0"/>
        <v>B99.00_Name of the ultimate parent entity</v>
      </c>
      <c r="B5" s="13" t="s">
        <v>424</v>
      </c>
      <c r="C5" s="13" t="str">
        <f t="shared" si="1"/>
        <v>B99.00;c0040</v>
      </c>
      <c r="D5" t="s">
        <v>68</v>
      </c>
      <c r="E5" s="13" t="s">
        <v>416</v>
      </c>
      <c r="F5" s="13" t="str">
        <f t="shared" si="2"/>
        <v>String: Free text</v>
      </c>
      <c r="G5" t="s">
        <v>242</v>
      </c>
      <c r="H5" t="s">
        <v>257</v>
      </c>
      <c r="I5" s="23"/>
      <c r="J5" s="23"/>
    </row>
    <row r="6" spans="1:10" s="13" customFormat="1" x14ac:dyDescent="0.3">
      <c r="A6" s="12" t="str">
        <f t="shared" si="0"/>
        <v>B99.00_LEI of the ultimate parent entity</v>
      </c>
      <c r="B6" s="13" t="s">
        <v>424</v>
      </c>
      <c r="C6" s="13" t="str">
        <f t="shared" si="1"/>
        <v>B99.00;c0041</v>
      </c>
      <c r="D6" t="s">
        <v>70</v>
      </c>
      <c r="E6" s="13" t="s">
        <v>417</v>
      </c>
      <c r="F6" s="13" t="str">
        <f t="shared" si="2"/>
        <v>String: Free text</v>
      </c>
      <c r="G6" t="s">
        <v>242</v>
      </c>
      <c r="H6" t="s">
        <v>257</v>
      </c>
      <c r="I6" s="23"/>
      <c r="J6" s="23"/>
    </row>
    <row r="7" spans="1:10" s="13" customFormat="1" x14ac:dyDescent="0.3">
      <c r="A7" s="12" t="str">
        <f t="shared" si="0"/>
        <v>B99.00_Name of the Resolution Entity</v>
      </c>
      <c r="B7" s="13" t="s">
        <v>424</v>
      </c>
      <c r="C7" s="13" t="str">
        <f t="shared" si="1"/>
        <v>B99.00;c0050</v>
      </c>
      <c r="D7" t="s">
        <v>85</v>
      </c>
      <c r="E7" s="13" t="s">
        <v>418</v>
      </c>
      <c r="F7" s="13" t="str">
        <f t="shared" si="2"/>
        <v>String: Free text</v>
      </c>
      <c r="G7" t="s">
        <v>242</v>
      </c>
      <c r="H7" t="s">
        <v>257</v>
      </c>
      <c r="I7" s="23"/>
      <c r="J7" s="23"/>
    </row>
    <row r="8" spans="1:10" s="13" customFormat="1" x14ac:dyDescent="0.3">
      <c r="A8" s="12" t="str">
        <f t="shared" si="0"/>
        <v>B99.00_LEI of the Resolution Entity</v>
      </c>
      <c r="B8" s="13" t="s">
        <v>424</v>
      </c>
      <c r="C8" s="13" t="str">
        <f t="shared" si="1"/>
        <v>B99.00;c0051</v>
      </c>
      <c r="D8" t="s">
        <v>86</v>
      </c>
      <c r="E8" s="13" t="s">
        <v>419</v>
      </c>
      <c r="F8" s="13" t="str">
        <f t="shared" si="2"/>
        <v>String: Free text</v>
      </c>
      <c r="G8" t="s">
        <v>242</v>
      </c>
      <c r="H8" t="s">
        <v>257</v>
      </c>
      <c r="I8" s="23"/>
      <c r="J8" s="23"/>
    </row>
    <row r="9" spans="1:10" s="13" customFormat="1" x14ac:dyDescent="0.3">
      <c r="A9" s="12" t="str">
        <f t="shared" si="0"/>
        <v>B99.00_Reporting entity type</v>
      </c>
      <c r="B9" s="13" t="s">
        <v>424</v>
      </c>
      <c r="C9" s="13" t="str">
        <f t="shared" si="1"/>
        <v>B99.00;c0060</v>
      </c>
      <c r="D9" t="s">
        <v>117</v>
      </c>
      <c r="E9" s="13" t="s">
        <v>420</v>
      </c>
      <c r="F9" s="13" t="str">
        <f t="shared" si="2"/>
        <v>String: Drop-down</v>
      </c>
      <c r="G9" t="s">
        <v>242</v>
      </c>
      <c r="H9" t="s">
        <v>258</v>
      </c>
      <c r="I9" s="23"/>
      <c r="J9" s="23"/>
    </row>
    <row r="10" spans="1:10" s="13" customFormat="1" x14ac:dyDescent="0.3">
      <c r="A10" s="12" t="str">
        <f t="shared" si="0"/>
        <v>B99.00_Reference date</v>
      </c>
      <c r="B10" s="13" t="s">
        <v>424</v>
      </c>
      <c r="C10" s="13" t="str">
        <f t="shared" si="1"/>
        <v>B99.00;c0070</v>
      </c>
      <c r="D10" t="s">
        <v>123</v>
      </c>
      <c r="E10" s="13" t="s">
        <v>421</v>
      </c>
      <c r="F10" s="13" t="str">
        <f t="shared" si="2"/>
        <v>Date: yyyy-mm-dd hh:mm:ss</v>
      </c>
      <c r="G10" t="s">
        <v>243</v>
      </c>
      <c r="H10" t="s">
        <v>425</v>
      </c>
      <c r="I10" s="23"/>
      <c r="J10" s="23"/>
    </row>
    <row r="11" spans="1:10" s="13" customFormat="1" x14ac:dyDescent="0.3">
      <c r="A11" s="12" t="str">
        <f t="shared" si="0"/>
        <v>B99.00_Reported currency</v>
      </c>
      <c r="B11" s="13" t="s">
        <v>424</v>
      </c>
      <c r="C11" s="13" t="str">
        <f t="shared" si="1"/>
        <v>B99.00;c0080</v>
      </c>
      <c r="D11" t="s">
        <v>126</v>
      </c>
      <c r="E11" s="13" t="s">
        <v>422</v>
      </c>
      <c r="F11" s="13" t="str">
        <f t="shared" si="2"/>
        <v>String: 3-letters ISO 4217</v>
      </c>
      <c r="G11" t="s">
        <v>242</v>
      </c>
      <c r="H11" t="s">
        <v>260</v>
      </c>
      <c r="I11" s="23"/>
      <c r="J11" s="23"/>
    </row>
    <row r="12" spans="1:10" s="13" customFormat="1" x14ac:dyDescent="0.3">
      <c r="A12" s="12" t="str">
        <f t="shared" si="0"/>
        <v>B99.00_EUR exchange rate</v>
      </c>
      <c r="B12" s="13" t="s">
        <v>424</v>
      </c>
      <c r="C12" s="13" t="str">
        <f t="shared" si="1"/>
        <v>B99.00;c0090</v>
      </c>
      <c r="D12" t="s">
        <v>128</v>
      </c>
      <c r="E12" s="13" t="s">
        <v>423</v>
      </c>
      <c r="F12" s="13" t="str">
        <f t="shared" si="2"/>
        <v>Numeric: 4 decimals</v>
      </c>
      <c r="G12" t="s">
        <v>241</v>
      </c>
      <c r="H12" t="s">
        <v>264</v>
      </c>
      <c r="I12" s="23"/>
      <c r="J12" s="23"/>
    </row>
    <row r="13" spans="1:10" s="13" customFormat="1" x14ac:dyDescent="0.3">
      <c r="A13" s="12" t="str">
        <f>CONCATENATE(B13,"_",E13)</f>
        <v>B01.00_Row number</v>
      </c>
      <c r="B13" s="13" t="s">
        <v>410</v>
      </c>
      <c r="C13" s="13" t="str">
        <f>CONCATENATE(B13,";c",D13)</f>
        <v>B01.00;c0010</v>
      </c>
      <c r="D13" s="13" t="s">
        <v>20</v>
      </c>
      <c r="E13" s="13" t="s">
        <v>6</v>
      </c>
      <c r="F13" s="13" t="str">
        <f>CONCATENATE(G13,": ",H13)</f>
        <v>Numeric: Integer</v>
      </c>
      <c r="G13" s="13" t="s">
        <v>241</v>
      </c>
      <c r="H13" s="13" t="s">
        <v>256</v>
      </c>
      <c r="I13" s="23"/>
      <c r="J13" s="23"/>
    </row>
    <row r="14" spans="1:10" s="13" customFormat="1" x14ac:dyDescent="0.3">
      <c r="A14" s="12" t="str">
        <f t="shared" ref="A14:A18" si="3">CONCATENATE(B14,"_",E14)</f>
        <v xml:space="preserve">B01.00_Insolvency ranking </v>
      </c>
      <c r="B14" s="13" t="s">
        <v>410</v>
      </c>
      <c r="C14" s="13" t="str">
        <f t="shared" ref="C14:C18" si="4">CONCATENATE(B14,";c",D14)</f>
        <v>B01.00;c0020</v>
      </c>
      <c r="D14" s="13" t="s">
        <v>38</v>
      </c>
      <c r="E14" s="13" t="s">
        <v>28</v>
      </c>
      <c r="F14" s="13" t="str">
        <f t="shared" ref="F14:F17" si="5">CONCATENATE(G14,": ",H14)</f>
        <v>String: Free text</v>
      </c>
      <c r="G14" s="13" t="s">
        <v>242</v>
      </c>
      <c r="H14" s="13" t="s">
        <v>257</v>
      </c>
      <c r="I14" s="23"/>
      <c r="J14" s="23"/>
    </row>
    <row r="15" spans="1:10" s="13" customFormat="1" x14ac:dyDescent="0.3">
      <c r="A15" s="12" t="str">
        <f t="shared" si="3"/>
        <v>B01.00_Category</v>
      </c>
      <c r="B15" s="13" t="s">
        <v>410</v>
      </c>
      <c r="C15" s="13" t="str">
        <f t="shared" si="4"/>
        <v>B01.00;c0030</v>
      </c>
      <c r="D15" s="13" t="s">
        <v>54</v>
      </c>
      <c r="E15" s="13" t="s">
        <v>411</v>
      </c>
      <c r="F15" s="13" t="str">
        <f t="shared" si="5"/>
        <v>String: Drop-down</v>
      </c>
      <c r="G15" s="13" t="s">
        <v>242</v>
      </c>
      <c r="H15" s="13" t="s">
        <v>258</v>
      </c>
      <c r="I15" s="23"/>
      <c r="J15" s="23"/>
    </row>
    <row r="16" spans="1:10" s="13" customFormat="1" x14ac:dyDescent="0.3">
      <c r="A16" s="12" t="str">
        <f t="shared" si="3"/>
        <v>B01.00_Counterparty type</v>
      </c>
      <c r="B16" s="13" t="s">
        <v>410</v>
      </c>
      <c r="C16" s="13" t="str">
        <f t="shared" si="4"/>
        <v>B01.00;c0040</v>
      </c>
      <c r="D16" s="14" t="s">
        <v>68</v>
      </c>
      <c r="E16" s="13" t="s">
        <v>281</v>
      </c>
      <c r="F16" s="13" t="str">
        <f t="shared" si="5"/>
        <v>String: Drop-down</v>
      </c>
      <c r="G16" s="13" t="s">
        <v>242</v>
      </c>
      <c r="H16" s="13" t="s">
        <v>258</v>
      </c>
      <c r="I16" s="23"/>
      <c r="J16" s="23"/>
    </row>
    <row r="17" spans="1:10" s="13" customFormat="1" x14ac:dyDescent="0.3">
      <c r="A17" s="12" t="str">
        <f t="shared" si="3"/>
        <v>B01.00_Relevant amount for Bail-in/WDC</v>
      </c>
      <c r="B17" s="13" t="s">
        <v>410</v>
      </c>
      <c r="C17" s="13" t="str">
        <f t="shared" si="4"/>
        <v>B01.00;c0050</v>
      </c>
      <c r="D17" s="13" t="s">
        <v>85</v>
      </c>
      <c r="E17" s="13" t="s">
        <v>248</v>
      </c>
      <c r="F17" s="13" t="str">
        <f t="shared" si="5"/>
        <v>Numeric: 2 decimals</v>
      </c>
      <c r="G17" s="13" t="s">
        <v>241</v>
      </c>
      <c r="H17" s="13" t="s">
        <v>259</v>
      </c>
      <c r="I17" s="13" t="s">
        <v>323</v>
      </c>
      <c r="J17" s="23"/>
    </row>
    <row r="18" spans="1:10" s="13" customFormat="1" x14ac:dyDescent="0.3">
      <c r="A18" s="12" t="str">
        <f t="shared" si="3"/>
        <v xml:space="preserve">B01.00_Amount excluded from Bail-in/WDC </v>
      </c>
      <c r="B18" s="13" t="s">
        <v>410</v>
      </c>
      <c r="C18" s="13" t="str">
        <f t="shared" si="4"/>
        <v>B01.00;c0060</v>
      </c>
      <c r="D18" s="13" t="s">
        <v>117</v>
      </c>
      <c r="E18" s="13" t="s">
        <v>412</v>
      </c>
      <c r="F18" s="13" t="str">
        <f t="shared" ref="F18" si="6">CONCATENATE(G18,": ",H18)</f>
        <v>Numeric: 2 decimals</v>
      </c>
      <c r="G18" s="13" t="s">
        <v>241</v>
      </c>
      <c r="H18" s="13" t="s">
        <v>259</v>
      </c>
      <c r="I18" s="23"/>
      <c r="J18" s="23"/>
    </row>
    <row r="19" spans="1:10" s="13" customFormat="1" x14ac:dyDescent="0.3">
      <c r="A19" s="12" t="str">
        <f>CONCATENATE(B19,"_",E19)</f>
        <v>B02.00_Row number</v>
      </c>
      <c r="B19" s="13" t="s">
        <v>66</v>
      </c>
      <c r="C19" s="13" t="str">
        <f>CONCATENATE(B19,";c",D19)</f>
        <v>B02.00;c0010</v>
      </c>
      <c r="D19" s="13" t="s">
        <v>20</v>
      </c>
      <c r="E19" s="13" t="s">
        <v>6</v>
      </c>
      <c r="F19" s="13" t="str">
        <f>CONCATENATE(G19,": ",H19)</f>
        <v>Numeric: Integer</v>
      </c>
      <c r="G19" s="13" t="s">
        <v>241</v>
      </c>
      <c r="H19" s="13" t="s">
        <v>256</v>
      </c>
      <c r="I19" s="23"/>
      <c r="J19" s="23"/>
    </row>
    <row r="20" spans="1:10" s="13" customFormat="1" x14ac:dyDescent="0.3">
      <c r="A20" s="12" t="str">
        <f t="shared" ref="A20:A84" si="7">CONCATENATE(B20,"_",E20)</f>
        <v>B02.00_Unique internal identification number</v>
      </c>
      <c r="B20" s="13" t="s">
        <v>66</v>
      </c>
      <c r="C20" s="13" t="str">
        <f>CONCATENATE(B20,";c",D20)</f>
        <v>B02.00;c0020</v>
      </c>
      <c r="D20" s="13" t="s">
        <v>38</v>
      </c>
      <c r="E20" s="13" t="s">
        <v>143</v>
      </c>
      <c r="F20" s="13" t="str">
        <f t="shared" ref="F20:F82" si="8">CONCATENATE(G20,": ",H20)</f>
        <v>String: Free text</v>
      </c>
      <c r="G20" s="13" t="s">
        <v>242</v>
      </c>
      <c r="H20" s="13" t="s">
        <v>257</v>
      </c>
      <c r="I20" s="23"/>
      <c r="J20" s="23"/>
    </row>
    <row r="21" spans="1:10" s="13" customFormat="1" x14ac:dyDescent="0.3">
      <c r="A21" s="12" t="str">
        <f t="shared" si="7"/>
        <v>B02.00_Unique identification number (known to the counterparty)</v>
      </c>
      <c r="B21" s="13" t="s">
        <v>66</v>
      </c>
      <c r="C21" s="13" t="str">
        <f t="shared" ref="C21:C84" si="9">CONCATENATE(B21,";c",D21)</f>
        <v>B02.00;c0030</v>
      </c>
      <c r="D21" s="13" t="s">
        <v>54</v>
      </c>
      <c r="E21" s="13" t="s">
        <v>9</v>
      </c>
      <c r="F21" s="13" t="str">
        <f t="shared" si="8"/>
        <v>String: Free text</v>
      </c>
      <c r="G21" s="13" t="s">
        <v>242</v>
      </c>
      <c r="H21" s="13" t="s">
        <v>257</v>
      </c>
      <c r="I21" s="23"/>
      <c r="J21" s="23"/>
    </row>
    <row r="22" spans="1:10" s="13" customFormat="1" x14ac:dyDescent="0.3">
      <c r="A22" s="12" t="str">
        <f t="shared" si="7"/>
        <v>B02.00_Type of the unique identifier (known to the counterparty)</v>
      </c>
      <c r="B22" s="13" t="s">
        <v>66</v>
      </c>
      <c r="C22" s="13" t="str">
        <f t="shared" si="9"/>
        <v>B02.00;c0040</v>
      </c>
      <c r="D22" s="14" t="s">
        <v>68</v>
      </c>
      <c r="E22" s="13" t="s">
        <v>327</v>
      </c>
      <c r="F22" s="13" t="str">
        <f t="shared" si="8"/>
        <v>String: Free text, but fixed values for specific items</v>
      </c>
      <c r="G22" s="13" t="s">
        <v>242</v>
      </c>
      <c r="H22" s="13" t="s">
        <v>286</v>
      </c>
      <c r="I22" s="23"/>
      <c r="J22" s="23"/>
    </row>
    <row r="23" spans="1:10" s="13" customFormat="1" x14ac:dyDescent="0.3">
      <c r="A23" s="12" t="str">
        <f t="shared" si="7"/>
        <v>B02.00_Original amount issued in EUR</v>
      </c>
      <c r="B23" s="13" t="s">
        <v>66</v>
      </c>
      <c r="C23" s="13" t="str">
        <f t="shared" si="9"/>
        <v>B02.00;c0050</v>
      </c>
      <c r="D23" s="13" t="s">
        <v>85</v>
      </c>
      <c r="E23" s="13" t="s">
        <v>94</v>
      </c>
      <c r="F23" s="13" t="str">
        <f t="shared" si="8"/>
        <v>Numeric: 2 decimals</v>
      </c>
      <c r="G23" s="13" t="s">
        <v>241</v>
      </c>
      <c r="H23" s="13" t="s">
        <v>259</v>
      </c>
      <c r="I23" s="13" t="s">
        <v>322</v>
      </c>
      <c r="J23" s="23"/>
    </row>
    <row r="24" spans="1:10" x14ac:dyDescent="0.3">
      <c r="A24" s="12" t="str">
        <f t="shared" si="7"/>
        <v>B02.00_Original amount issued in original currency</v>
      </c>
      <c r="B24" s="13" t="s">
        <v>66</v>
      </c>
      <c r="C24" s="13" t="str">
        <f t="shared" si="9"/>
        <v>B02.00;c0060</v>
      </c>
      <c r="D24" s="13" t="s">
        <v>117</v>
      </c>
      <c r="E24" s="13" t="s">
        <v>300</v>
      </c>
      <c r="F24" s="13" t="str">
        <f t="shared" si="8"/>
        <v>Numeric: 2 decimals</v>
      </c>
      <c r="G24" s="13" t="s">
        <v>241</v>
      </c>
      <c r="H24" s="13" t="s">
        <v>259</v>
      </c>
      <c r="I24" s="13" t="s">
        <v>322</v>
      </c>
      <c r="J24" s="23"/>
    </row>
    <row r="25" spans="1:10" x14ac:dyDescent="0.3">
      <c r="A25" s="12" t="str">
        <f t="shared" si="7"/>
        <v xml:space="preserve">B02.00_Contract currency </v>
      </c>
      <c r="B25" s="13" t="s">
        <v>66</v>
      </c>
      <c r="C25" s="13" t="str">
        <f t="shared" si="9"/>
        <v>B02.00;c0070</v>
      </c>
      <c r="D25" s="13" t="s">
        <v>123</v>
      </c>
      <c r="E25" s="13" t="s">
        <v>267</v>
      </c>
      <c r="F25" s="13" t="str">
        <f t="shared" si="8"/>
        <v>String: 3-letters ISO 4217</v>
      </c>
      <c r="G25" s="13" t="s">
        <v>242</v>
      </c>
      <c r="H25" s="13" t="s">
        <v>260</v>
      </c>
      <c r="I25" s="13" t="s">
        <v>245</v>
      </c>
      <c r="J25" s="23"/>
    </row>
    <row r="26" spans="1:10" x14ac:dyDescent="0.3">
      <c r="A26" s="12" t="str">
        <f t="shared" si="7"/>
        <v>B02.00_Outstanding principal amount</v>
      </c>
      <c r="B26" s="13" t="s">
        <v>66</v>
      </c>
      <c r="C26" s="13" t="str">
        <f t="shared" si="9"/>
        <v>B02.00;c0080</v>
      </c>
      <c r="D26" s="13" t="s">
        <v>126</v>
      </c>
      <c r="E26" s="13" t="s">
        <v>268</v>
      </c>
      <c r="F26" s="13" t="str">
        <f t="shared" si="8"/>
        <v>Numeric: 2 decimals</v>
      </c>
      <c r="G26" s="13" t="s">
        <v>241</v>
      </c>
      <c r="H26" s="13" t="s">
        <v>259</v>
      </c>
      <c r="I26" s="23"/>
      <c r="J26" s="23"/>
    </row>
    <row r="27" spans="1:10" x14ac:dyDescent="0.3">
      <c r="A27" s="12" t="str">
        <f t="shared" si="7"/>
        <v>B02.00_Portion of instrument or liability held by the reporting entity</v>
      </c>
      <c r="B27" s="13" t="s">
        <v>66</v>
      </c>
      <c r="C27" s="13" t="str">
        <f t="shared" si="9"/>
        <v>B02.00;c0090</v>
      </c>
      <c r="D27" s="13" t="s">
        <v>128</v>
      </c>
      <c r="E27" s="13" t="s">
        <v>296</v>
      </c>
      <c r="F27" s="13" t="str">
        <f t="shared" si="8"/>
        <v>Numeric: 2 decimals</v>
      </c>
      <c r="G27" s="13" t="s">
        <v>241</v>
      </c>
      <c r="H27" s="13" t="s">
        <v>259</v>
      </c>
      <c r="I27" s="13" t="s">
        <v>322</v>
      </c>
      <c r="J27" s="23"/>
    </row>
    <row r="28" spans="1:10" x14ac:dyDescent="0.3">
      <c r="A28" s="12" t="str">
        <f t="shared" si="7"/>
        <v xml:space="preserve">B02.00_Accrued interest </v>
      </c>
      <c r="B28" s="13" t="s">
        <v>66</v>
      </c>
      <c r="C28" s="13" t="str">
        <f t="shared" si="9"/>
        <v>B02.00;c0100</v>
      </c>
      <c r="D28" s="13" t="s">
        <v>136</v>
      </c>
      <c r="E28" s="13" t="s">
        <v>17</v>
      </c>
      <c r="F28" s="13" t="str">
        <f t="shared" si="8"/>
        <v>Numeric: 2 decimals</v>
      </c>
      <c r="G28" s="13" t="s">
        <v>241</v>
      </c>
      <c r="H28" s="13" t="s">
        <v>259</v>
      </c>
      <c r="I28" s="13" t="s">
        <v>322</v>
      </c>
      <c r="J28" s="13" t="s">
        <v>99</v>
      </c>
    </row>
    <row r="29" spans="1:10" x14ac:dyDescent="0.3">
      <c r="A29" s="12" t="str">
        <f t="shared" si="7"/>
        <v>B02.00_Applicable fees and charges</v>
      </c>
      <c r="B29" s="13" t="s">
        <v>66</v>
      </c>
      <c r="C29" s="13" t="str">
        <f t="shared" si="9"/>
        <v>B02.00;c0110</v>
      </c>
      <c r="D29" s="13" t="s">
        <v>144</v>
      </c>
      <c r="E29" s="13" t="s">
        <v>19</v>
      </c>
      <c r="F29" s="13" t="str">
        <f t="shared" si="8"/>
        <v>Numeric: 2 decimals</v>
      </c>
      <c r="G29" s="13" t="s">
        <v>241</v>
      </c>
      <c r="H29" s="13" t="s">
        <v>259</v>
      </c>
      <c r="I29" s="13" t="s">
        <v>322</v>
      </c>
      <c r="J29" s="13" t="s">
        <v>99</v>
      </c>
    </row>
    <row r="30" spans="1:10" x14ac:dyDescent="0.3">
      <c r="A30" s="12" t="str">
        <f t="shared" si="7"/>
        <v xml:space="preserve">B02.00_Outstanding amount </v>
      </c>
      <c r="B30" s="13" t="s">
        <v>66</v>
      </c>
      <c r="C30" s="13" t="str">
        <f t="shared" si="9"/>
        <v>B02.00;c0120</v>
      </c>
      <c r="D30" s="13" t="s">
        <v>145</v>
      </c>
      <c r="E30" s="13" t="s">
        <v>21</v>
      </c>
      <c r="F30" s="13" t="str">
        <f t="shared" si="8"/>
        <v>Numeric: 2 decimals</v>
      </c>
      <c r="G30" s="13" t="s">
        <v>241</v>
      </c>
      <c r="H30" s="13" t="s">
        <v>259</v>
      </c>
      <c r="I30" s="13" t="s">
        <v>322</v>
      </c>
      <c r="J30" s="23"/>
    </row>
    <row r="31" spans="1:10" x14ac:dyDescent="0.3">
      <c r="A31" s="12" t="str">
        <f t="shared" si="7"/>
        <v>B02.00_Relevant amount for Bail-in/WDC</v>
      </c>
      <c r="B31" s="13" t="s">
        <v>66</v>
      </c>
      <c r="C31" s="13" t="str">
        <f t="shared" si="9"/>
        <v>B02.00;c0130</v>
      </c>
      <c r="D31" s="13" t="s">
        <v>146</v>
      </c>
      <c r="E31" s="13" t="s">
        <v>248</v>
      </c>
      <c r="F31" s="13" t="str">
        <f t="shared" si="8"/>
        <v>Numeric: 2 decimals</v>
      </c>
      <c r="G31" s="13" t="s">
        <v>241</v>
      </c>
      <c r="H31" s="13" t="s">
        <v>259</v>
      </c>
      <c r="I31" s="23"/>
      <c r="J31" s="23"/>
    </row>
    <row r="32" spans="1:10" x14ac:dyDescent="0.3">
      <c r="A32" s="12" t="str">
        <f t="shared" si="7"/>
        <v>B02.00_Nature of the liability</v>
      </c>
      <c r="B32" s="13" t="s">
        <v>66</v>
      </c>
      <c r="C32" s="13" t="str">
        <f t="shared" si="9"/>
        <v>B02.00;c0140</v>
      </c>
      <c r="D32" s="13" t="s">
        <v>147</v>
      </c>
      <c r="E32" s="13" t="s">
        <v>24</v>
      </c>
      <c r="F32" s="13" t="str">
        <f t="shared" si="8"/>
        <v>String: Drop-down</v>
      </c>
      <c r="G32" s="13" t="s">
        <v>242</v>
      </c>
      <c r="H32" s="13" t="s">
        <v>258</v>
      </c>
      <c r="I32" s="23"/>
      <c r="J32" s="23"/>
    </row>
    <row r="33" spans="1:10" x14ac:dyDescent="0.3">
      <c r="A33" s="12" t="str">
        <f t="shared" si="7"/>
        <v>B02.00_Nature of the liability (if other)</v>
      </c>
      <c r="B33" s="13" t="s">
        <v>66</v>
      </c>
      <c r="C33" s="13" t="str">
        <f t="shared" si="9"/>
        <v>B02.00;c0141</v>
      </c>
      <c r="D33" s="13" t="s">
        <v>148</v>
      </c>
      <c r="E33" s="13" t="s">
        <v>26</v>
      </c>
      <c r="F33" s="13" t="str">
        <f t="shared" si="8"/>
        <v>String: Free text</v>
      </c>
      <c r="G33" s="13" t="s">
        <v>242</v>
      </c>
      <c r="H33" s="13" t="s">
        <v>257</v>
      </c>
      <c r="I33" s="23"/>
      <c r="J33" s="23"/>
    </row>
    <row r="34" spans="1:10" x14ac:dyDescent="0.3">
      <c r="A34" s="12" t="str">
        <f t="shared" si="7"/>
        <v>B02.00_Structurally subordinated</v>
      </c>
      <c r="B34" s="13" t="s">
        <v>66</v>
      </c>
      <c r="C34" s="13" t="str">
        <f t="shared" si="9"/>
        <v>B02.00;c0150</v>
      </c>
      <c r="D34" s="13" t="s">
        <v>149</v>
      </c>
      <c r="E34" s="13" t="s">
        <v>102</v>
      </c>
      <c r="F34" s="13" t="str">
        <f t="shared" si="8"/>
        <v>String: Drop-down</v>
      </c>
      <c r="G34" s="13" t="s">
        <v>242</v>
      </c>
      <c r="H34" s="13" t="s">
        <v>258</v>
      </c>
      <c r="I34" s="23"/>
      <c r="J34" s="23"/>
    </row>
    <row r="35" spans="1:10" x14ac:dyDescent="0.3">
      <c r="A35" s="12" t="str">
        <f t="shared" si="7"/>
        <v xml:space="preserve">B02.00_Insolvency ranking </v>
      </c>
      <c r="B35" s="13" t="s">
        <v>66</v>
      </c>
      <c r="C35" s="13" t="str">
        <f t="shared" si="9"/>
        <v>B02.00;c0160</v>
      </c>
      <c r="D35" s="13" t="s">
        <v>150</v>
      </c>
      <c r="E35" s="13" t="s">
        <v>28</v>
      </c>
      <c r="F35" s="13" t="str">
        <f t="shared" si="8"/>
        <v>Numeric: Integer</v>
      </c>
      <c r="G35" s="13" t="s">
        <v>241</v>
      </c>
      <c r="H35" s="13" t="s">
        <v>256</v>
      </c>
      <c r="I35" s="23"/>
      <c r="J35" s="23"/>
    </row>
    <row r="36" spans="1:10" x14ac:dyDescent="0.3">
      <c r="A36" s="12" t="str">
        <f t="shared" ref="A36" si="10">CONCATENATE(B36,"_",E36)</f>
        <v>B02.00_Contractual subordination</v>
      </c>
      <c r="B36" s="13" t="s">
        <v>66</v>
      </c>
      <c r="C36" s="13" t="str">
        <f t="shared" ref="C36" si="11">CONCATENATE(B36,";c",D36)</f>
        <v>B02.00;c0161</v>
      </c>
      <c r="D36" s="13" t="s">
        <v>254</v>
      </c>
      <c r="E36" s="13" t="s">
        <v>269</v>
      </c>
      <c r="F36" s="13" t="str">
        <f t="shared" si="8"/>
        <v>Numeric: 2 decimals</v>
      </c>
      <c r="G36" s="13" t="s">
        <v>241</v>
      </c>
      <c r="H36" s="13" t="s">
        <v>259</v>
      </c>
      <c r="I36" s="13" t="s">
        <v>322</v>
      </c>
      <c r="J36" s="23"/>
    </row>
    <row r="37" spans="1:10" x14ac:dyDescent="0.3">
      <c r="A37" s="12" t="str">
        <f t="shared" si="7"/>
        <v>B02.00_Bail-in cascade</v>
      </c>
      <c r="B37" s="13" t="s">
        <v>66</v>
      </c>
      <c r="C37" s="13" t="str">
        <f t="shared" si="9"/>
        <v>B02.00;c0162</v>
      </c>
      <c r="D37" s="13" t="s">
        <v>283</v>
      </c>
      <c r="E37" s="13" t="s">
        <v>253</v>
      </c>
      <c r="F37" s="13" t="str">
        <f t="shared" si="8"/>
        <v>String: Fixed values</v>
      </c>
      <c r="G37" s="13" t="s">
        <v>242</v>
      </c>
      <c r="H37" s="13" t="s">
        <v>261</v>
      </c>
      <c r="I37" s="23"/>
      <c r="J37" s="23"/>
    </row>
    <row r="38" spans="1:10" x14ac:dyDescent="0.3">
      <c r="A38" s="12" t="str">
        <f t="shared" si="7"/>
        <v>B02.00_Date of issuance</v>
      </c>
      <c r="B38" s="13" t="s">
        <v>66</v>
      </c>
      <c r="C38" s="13" t="str">
        <f t="shared" si="9"/>
        <v>B02.00;c0170</v>
      </c>
      <c r="D38" s="13" t="s">
        <v>151</v>
      </c>
      <c r="E38" s="13" t="s">
        <v>270</v>
      </c>
      <c r="F38" s="13" t="str">
        <f t="shared" si="8"/>
        <v>Date: yyyy-mm-dd</v>
      </c>
      <c r="G38" s="13" t="s">
        <v>243</v>
      </c>
      <c r="H38" s="13" t="s">
        <v>247</v>
      </c>
      <c r="I38" s="23"/>
      <c r="J38" s="23"/>
    </row>
    <row r="39" spans="1:10" x14ac:dyDescent="0.3">
      <c r="A39" s="12" t="str">
        <f t="shared" si="7"/>
        <v xml:space="preserve">B02.00_Date of the next interest payment </v>
      </c>
      <c r="B39" s="13" t="s">
        <v>66</v>
      </c>
      <c r="C39" s="13" t="str">
        <f t="shared" si="9"/>
        <v>B02.00;c0180</v>
      </c>
      <c r="D39" s="13" t="s">
        <v>152</v>
      </c>
      <c r="E39" s="13" t="s">
        <v>30</v>
      </c>
      <c r="F39" s="13" t="str">
        <f t="shared" si="8"/>
        <v>Date: yyyy-mm-dd</v>
      </c>
      <c r="G39" s="13" t="s">
        <v>243</v>
      </c>
      <c r="H39" s="13" t="s">
        <v>247</v>
      </c>
      <c r="I39" s="13" t="s">
        <v>320</v>
      </c>
      <c r="J39" s="13" t="s">
        <v>99</v>
      </c>
    </row>
    <row r="40" spans="1:10" x14ac:dyDescent="0.3">
      <c r="A40" s="12" t="str">
        <f t="shared" si="7"/>
        <v>B02.00_Date of the next (partial) redemption payment</v>
      </c>
      <c r="B40" s="13" t="s">
        <v>66</v>
      </c>
      <c r="C40" s="13" t="str">
        <f t="shared" si="9"/>
        <v>B02.00;c0190</v>
      </c>
      <c r="D40" s="13" t="s">
        <v>153</v>
      </c>
      <c r="E40" s="13" t="s">
        <v>271</v>
      </c>
      <c r="F40" s="13" t="str">
        <f t="shared" si="8"/>
        <v>Date: yyyy-mm-dd</v>
      </c>
      <c r="G40" s="13" t="s">
        <v>243</v>
      </c>
      <c r="H40" s="13" t="s">
        <v>247</v>
      </c>
      <c r="I40" s="13" t="s">
        <v>321</v>
      </c>
      <c r="J40" s="23"/>
    </row>
    <row r="41" spans="1:10" x14ac:dyDescent="0.3">
      <c r="A41" s="12" t="str">
        <f t="shared" si="7"/>
        <v xml:space="preserve">B02.00_Earliest redemption date </v>
      </c>
      <c r="B41" s="13" t="s">
        <v>66</v>
      </c>
      <c r="C41" s="13" t="str">
        <f t="shared" si="9"/>
        <v>B02.00;c0200</v>
      </c>
      <c r="D41" s="13" t="s">
        <v>154</v>
      </c>
      <c r="E41" s="13" t="s">
        <v>32</v>
      </c>
      <c r="F41" s="13" t="str">
        <f t="shared" si="8"/>
        <v>Date: yyyy-mm-dd</v>
      </c>
      <c r="G41" s="13" t="s">
        <v>243</v>
      </c>
      <c r="H41" s="13" t="s">
        <v>247</v>
      </c>
      <c r="I41" s="13" t="s">
        <v>320</v>
      </c>
      <c r="J41" s="23"/>
    </row>
    <row r="42" spans="1:10" x14ac:dyDescent="0.3">
      <c r="A42" s="12" t="str">
        <f t="shared" si="7"/>
        <v>B02.00_Legal maturity</v>
      </c>
      <c r="B42" s="13" t="s">
        <v>66</v>
      </c>
      <c r="C42" s="13" t="str">
        <f t="shared" si="9"/>
        <v>B02.00;c0210</v>
      </c>
      <c r="D42" s="13" t="s">
        <v>155</v>
      </c>
      <c r="E42" s="13" t="s">
        <v>34</v>
      </c>
      <c r="F42" s="13" t="str">
        <f t="shared" si="8"/>
        <v>Date: yyyy-mm-dd</v>
      </c>
      <c r="G42" s="13" t="s">
        <v>243</v>
      </c>
      <c r="H42" s="13" t="s">
        <v>247</v>
      </c>
      <c r="I42" s="13" t="s">
        <v>320</v>
      </c>
      <c r="J42" s="23"/>
    </row>
    <row r="43" spans="1:10" x14ac:dyDescent="0.3">
      <c r="A43" s="12" t="str">
        <f t="shared" si="7"/>
        <v>B02.00_Governing law</v>
      </c>
      <c r="B43" s="13" t="s">
        <v>66</v>
      </c>
      <c r="C43" s="13" t="str">
        <f t="shared" si="9"/>
        <v>B02.00;c0220</v>
      </c>
      <c r="D43" s="13" t="s">
        <v>156</v>
      </c>
      <c r="E43" s="13" t="s">
        <v>36</v>
      </c>
      <c r="F43" s="13" t="str">
        <f t="shared" si="8"/>
        <v>String: ISO 3166-1 alpha 2 / ISO 3166-2</v>
      </c>
      <c r="G43" s="13" t="s">
        <v>242</v>
      </c>
      <c r="H43" s="13" t="s">
        <v>262</v>
      </c>
      <c r="I43" s="13" t="s">
        <v>382</v>
      </c>
      <c r="J43" s="23"/>
    </row>
    <row r="44" spans="1:10" x14ac:dyDescent="0.3">
      <c r="A44" s="12" t="str">
        <f t="shared" si="7"/>
        <v>B02.00_Bail-in recognition clause</v>
      </c>
      <c r="B44" s="13" t="s">
        <v>66</v>
      </c>
      <c r="C44" s="13" t="str">
        <f t="shared" si="9"/>
        <v>B02.00;c0230</v>
      </c>
      <c r="D44" s="13" t="s">
        <v>157</v>
      </c>
      <c r="E44" s="13" t="s">
        <v>238</v>
      </c>
      <c r="F44" s="13" t="str">
        <f t="shared" si="8"/>
        <v>String: Drop-down</v>
      </c>
      <c r="G44" s="13" t="s">
        <v>242</v>
      </c>
      <c r="H44" s="13" t="s">
        <v>258</v>
      </c>
      <c r="I44" s="13" t="s">
        <v>323</v>
      </c>
      <c r="J44" s="23"/>
    </row>
    <row r="45" spans="1:10" x14ac:dyDescent="0.3">
      <c r="A45" s="12" t="str">
        <f t="shared" si="7"/>
        <v>B02.00_Zero-Coupon</v>
      </c>
      <c r="B45" s="13" t="s">
        <v>66</v>
      </c>
      <c r="C45" s="13" t="str">
        <f t="shared" si="9"/>
        <v>B02.00;c0240</v>
      </c>
      <c r="D45" s="13" t="s">
        <v>158</v>
      </c>
      <c r="E45" s="13" t="s">
        <v>272</v>
      </c>
      <c r="F45" s="13" t="str">
        <f t="shared" si="8"/>
        <v>String: Drop-down</v>
      </c>
      <c r="G45" s="13" t="s">
        <v>242</v>
      </c>
      <c r="H45" s="13" t="s">
        <v>258</v>
      </c>
      <c r="I45" s="23"/>
      <c r="J45" s="23"/>
    </row>
    <row r="46" spans="1:10" x14ac:dyDescent="0.3">
      <c r="A46" s="12" t="str">
        <f t="shared" si="7"/>
        <v>B02.00_Structured product</v>
      </c>
      <c r="B46" s="13" t="s">
        <v>66</v>
      </c>
      <c r="C46" s="13" t="str">
        <f t="shared" si="9"/>
        <v>B02.00;c0250</v>
      </c>
      <c r="D46" s="13" t="s">
        <v>159</v>
      </c>
      <c r="E46" s="13" t="s">
        <v>39</v>
      </c>
      <c r="F46" s="13" t="str">
        <f t="shared" si="8"/>
        <v>String: Drop-down</v>
      </c>
      <c r="G46" s="13" t="s">
        <v>242</v>
      </c>
      <c r="H46" s="13" t="s">
        <v>258</v>
      </c>
      <c r="I46" s="23"/>
      <c r="J46" s="23"/>
    </row>
    <row r="47" spans="1:10" x14ac:dyDescent="0.3">
      <c r="A47" s="12" t="str">
        <f t="shared" si="7"/>
        <v>B02.00_Guaranteed minimum repayment amount of the structured product</v>
      </c>
      <c r="B47" s="13" t="s">
        <v>66</v>
      </c>
      <c r="C47" s="13" t="str">
        <f t="shared" si="9"/>
        <v>B02.00;c0260</v>
      </c>
      <c r="D47" s="13" t="s">
        <v>160</v>
      </c>
      <c r="E47" s="13" t="s">
        <v>41</v>
      </c>
      <c r="F47" s="13" t="str">
        <f t="shared" si="8"/>
        <v>Numeric: 2 decimals</v>
      </c>
      <c r="G47" s="13" t="s">
        <v>241</v>
      </c>
      <c r="H47" s="13" t="s">
        <v>259</v>
      </c>
      <c r="I47" s="23"/>
      <c r="J47" s="23"/>
    </row>
    <row r="48" spans="1:10" x14ac:dyDescent="0.3">
      <c r="A48" s="12" t="str">
        <f t="shared" si="7"/>
        <v>B02.00_Fair value of the structured product</v>
      </c>
      <c r="B48" s="13" t="s">
        <v>66</v>
      </c>
      <c r="C48" s="13" t="str">
        <f t="shared" si="9"/>
        <v>B02.00;c0270</v>
      </c>
      <c r="D48" s="13" t="s">
        <v>161</v>
      </c>
      <c r="E48" s="13" t="s">
        <v>317</v>
      </c>
      <c r="F48" s="13" t="str">
        <f t="shared" si="8"/>
        <v>Numeric: 2 decimals</v>
      </c>
      <c r="G48" s="13" t="s">
        <v>241</v>
      </c>
      <c r="H48" s="13" t="s">
        <v>259</v>
      </c>
      <c r="I48" s="23"/>
      <c r="J48" s="23"/>
    </row>
    <row r="49" spans="1:10" x14ac:dyDescent="0.3">
      <c r="A49" s="12" t="str">
        <f t="shared" si="7"/>
        <v>B02.00_Not covered and not preferential deposit</v>
      </c>
      <c r="B49" s="13" t="s">
        <v>66</v>
      </c>
      <c r="C49" s="13" t="str">
        <f t="shared" si="9"/>
        <v>B02.00;c0280</v>
      </c>
      <c r="D49" s="13" t="s">
        <v>163</v>
      </c>
      <c r="E49" s="13" t="s">
        <v>164</v>
      </c>
      <c r="F49" s="13" t="str">
        <f t="shared" si="8"/>
        <v>String: TRUE / FALSE boolean</v>
      </c>
      <c r="G49" s="13" t="s">
        <v>242</v>
      </c>
      <c r="H49" s="13" t="s">
        <v>263</v>
      </c>
      <c r="I49" s="23"/>
      <c r="J49" s="23"/>
    </row>
    <row r="50" spans="1:10" x14ac:dyDescent="0.3">
      <c r="A50" s="12" t="str">
        <f t="shared" si="7"/>
        <v>B02.00_Not covered but preferential deposit</v>
      </c>
      <c r="B50" s="13" t="s">
        <v>66</v>
      </c>
      <c r="C50" s="13" t="str">
        <f t="shared" si="9"/>
        <v>B02.00;c0290</v>
      </c>
      <c r="D50" s="13" t="s">
        <v>165</v>
      </c>
      <c r="E50" s="13" t="s">
        <v>166</v>
      </c>
      <c r="F50" s="13" t="str">
        <f t="shared" si="8"/>
        <v>String: TRUE / FALSE boolean</v>
      </c>
      <c r="G50" s="13" t="s">
        <v>242</v>
      </c>
      <c r="H50" s="13" t="s">
        <v>263</v>
      </c>
      <c r="I50" s="23"/>
      <c r="J50" s="23"/>
    </row>
    <row r="51" spans="1:10" x14ac:dyDescent="0.3">
      <c r="A51" s="12" t="str">
        <f t="shared" si="7"/>
        <v>B02.00_Covered portion of eligible deposits</v>
      </c>
      <c r="B51" s="13" t="s">
        <v>66</v>
      </c>
      <c r="C51" s="13" t="str">
        <f t="shared" si="9"/>
        <v>B02.00;c0300</v>
      </c>
      <c r="D51" s="13" t="s">
        <v>167</v>
      </c>
      <c r="E51" s="13" t="s">
        <v>44</v>
      </c>
      <c r="F51" s="13" t="str">
        <f t="shared" si="8"/>
        <v>Numeric: 2 decimals</v>
      </c>
      <c r="G51" s="13" t="s">
        <v>241</v>
      </c>
      <c r="H51" s="13" t="s">
        <v>259</v>
      </c>
      <c r="I51" s="23"/>
      <c r="J51" s="23"/>
    </row>
    <row r="52" spans="1:10" x14ac:dyDescent="0.3">
      <c r="A52" s="12" t="str">
        <f t="shared" si="7"/>
        <v>B02.00_Secured/Unsecured</v>
      </c>
      <c r="B52" s="13" t="s">
        <v>66</v>
      </c>
      <c r="C52" s="13" t="str">
        <f t="shared" si="9"/>
        <v>B02.00;c0310</v>
      </c>
      <c r="D52" s="13" t="s">
        <v>168</v>
      </c>
      <c r="E52" s="13" t="s">
        <v>46</v>
      </c>
      <c r="F52" s="13" t="str">
        <f t="shared" si="8"/>
        <v>String: Drop-down</v>
      </c>
      <c r="G52" s="13" t="s">
        <v>242</v>
      </c>
      <c r="H52" s="13" t="s">
        <v>258</v>
      </c>
      <c r="I52" s="23"/>
      <c r="J52" s="23"/>
    </row>
    <row r="53" spans="1:10" x14ac:dyDescent="0.3">
      <c r="A53" s="12" t="str">
        <f t="shared" si="7"/>
        <v>B02.00_Amount of pledge, lien or collateral based on the current internal valuation</v>
      </c>
      <c r="B53" s="13" t="s">
        <v>66</v>
      </c>
      <c r="C53" s="13" t="str">
        <f t="shared" si="9"/>
        <v>B02.00;c0320</v>
      </c>
      <c r="D53" s="13" t="s">
        <v>169</v>
      </c>
      <c r="E53" s="13" t="s">
        <v>273</v>
      </c>
      <c r="F53" s="13" t="str">
        <f t="shared" si="8"/>
        <v>Numeric: 2 decimals</v>
      </c>
      <c r="G53" s="13" t="s">
        <v>241</v>
      </c>
      <c r="H53" s="13" t="s">
        <v>259</v>
      </c>
      <c r="I53" s="23"/>
      <c r="J53" s="23"/>
    </row>
    <row r="54" spans="1:10" x14ac:dyDescent="0.3">
      <c r="A54" s="12" t="str">
        <f t="shared" si="7"/>
        <v>B02.00_Amount of the uncollateralized part</v>
      </c>
      <c r="B54" s="13" t="s">
        <v>66</v>
      </c>
      <c r="C54" s="13" t="str">
        <f t="shared" si="9"/>
        <v>B02.00;c0330</v>
      </c>
      <c r="D54" s="13" t="s">
        <v>170</v>
      </c>
      <c r="E54" s="13" t="s">
        <v>274</v>
      </c>
      <c r="F54" s="13" t="str">
        <f t="shared" si="8"/>
        <v>Numeric: 2 decimals</v>
      </c>
      <c r="G54" s="13" t="s">
        <v>241</v>
      </c>
      <c r="H54" s="13" t="s">
        <v>259</v>
      </c>
      <c r="I54" s="23"/>
      <c r="J54" s="13" t="s">
        <v>99</v>
      </c>
    </row>
    <row r="55" spans="1:10" x14ac:dyDescent="0.3">
      <c r="A55" s="12" t="str">
        <f t="shared" si="7"/>
        <v>B02.00_Internal identification number of the pledge, lien or collateral/collateral pool</v>
      </c>
      <c r="B55" s="13" t="s">
        <v>66</v>
      </c>
      <c r="C55" s="13" t="str">
        <f t="shared" si="9"/>
        <v>B02.00;c0340</v>
      </c>
      <c r="D55" s="13" t="s">
        <v>171</v>
      </c>
      <c r="E55" s="13" t="s">
        <v>172</v>
      </c>
      <c r="F55" s="13" t="str">
        <f t="shared" si="8"/>
        <v>String: Free text</v>
      </c>
      <c r="G55" s="13" t="s">
        <v>242</v>
      </c>
      <c r="H55" s="13" t="s">
        <v>257</v>
      </c>
      <c r="I55" s="23"/>
      <c r="J55" s="23"/>
    </row>
    <row r="56" spans="1:10" x14ac:dyDescent="0.3">
      <c r="A56" s="12" t="str">
        <f t="shared" si="7"/>
        <v>B02.00_Type of the collateral</v>
      </c>
      <c r="B56" s="13" t="s">
        <v>66</v>
      </c>
      <c r="C56" s="13" t="str">
        <f t="shared" si="9"/>
        <v>B02.00;c0350</v>
      </c>
      <c r="D56" s="13" t="s">
        <v>173</v>
      </c>
      <c r="E56" s="13" t="s">
        <v>50</v>
      </c>
      <c r="F56" s="13" t="str">
        <f t="shared" si="8"/>
        <v>String: Drop-down</v>
      </c>
      <c r="G56" s="13" t="s">
        <v>242</v>
      </c>
      <c r="H56" s="13" t="s">
        <v>258</v>
      </c>
      <c r="I56" s="13" t="s">
        <v>323</v>
      </c>
      <c r="J56" s="13" t="s">
        <v>99</v>
      </c>
    </row>
    <row r="57" spans="1:10" x14ac:dyDescent="0.3">
      <c r="A57" s="12" t="str">
        <f t="shared" si="7"/>
        <v>B02.00_Type of the collateral (if other)</v>
      </c>
      <c r="B57" s="13" t="s">
        <v>66</v>
      </c>
      <c r="C57" s="13" t="str">
        <f t="shared" si="9"/>
        <v>B02.00;c0351</v>
      </c>
      <c r="D57" s="13" t="s">
        <v>284</v>
      </c>
      <c r="E57" s="13" t="s">
        <v>52</v>
      </c>
      <c r="F57" s="13" t="str">
        <f t="shared" si="8"/>
        <v>String: Free text</v>
      </c>
      <c r="G57" s="13" t="s">
        <v>242</v>
      </c>
      <c r="H57" s="13" t="s">
        <v>257</v>
      </c>
      <c r="I57" s="23"/>
      <c r="J57" s="23"/>
    </row>
    <row r="58" spans="1:10" x14ac:dyDescent="0.3">
      <c r="A58" s="12" t="str">
        <f t="shared" si="7"/>
        <v>B02.00_Trading method</v>
      </c>
      <c r="B58" s="13" t="s">
        <v>66</v>
      </c>
      <c r="C58" s="13" t="str">
        <f t="shared" si="9"/>
        <v>B02.00;c0360</v>
      </c>
      <c r="D58" s="13" t="s">
        <v>174</v>
      </c>
      <c r="E58" s="13" t="s">
        <v>275</v>
      </c>
      <c r="F58" s="13" t="str">
        <f t="shared" si="8"/>
        <v>String: Drop-down</v>
      </c>
      <c r="G58" s="13" t="s">
        <v>242</v>
      </c>
      <c r="H58" s="13" t="s">
        <v>258</v>
      </c>
      <c r="I58" s="23"/>
      <c r="J58" s="23"/>
    </row>
    <row r="59" spans="1:10" x14ac:dyDescent="0.3">
      <c r="A59" s="12" t="str">
        <f t="shared" si="7"/>
        <v>B02.00_Denomination / Nominal value per security in EUR</v>
      </c>
      <c r="B59" s="13" t="s">
        <v>66</v>
      </c>
      <c r="C59" s="13" t="str">
        <f t="shared" si="9"/>
        <v>B02.00;c0370</v>
      </c>
      <c r="D59" s="13" t="s">
        <v>175</v>
      </c>
      <c r="E59" s="13" t="s">
        <v>294</v>
      </c>
      <c r="F59" s="13" t="str">
        <f t="shared" si="8"/>
        <v>Numeric: 2 decimals</v>
      </c>
      <c r="G59" s="13" t="s">
        <v>241</v>
      </c>
      <c r="H59" s="13" t="s">
        <v>259</v>
      </c>
      <c r="I59" s="23"/>
      <c r="J59" s="23"/>
    </row>
    <row r="60" spans="1:10" x14ac:dyDescent="0.3">
      <c r="A60" s="12" t="str">
        <f t="shared" si="7"/>
        <v>B02.00_Denomination / Nominal value per security in original currency</v>
      </c>
      <c r="B60" s="13" t="s">
        <v>66</v>
      </c>
      <c r="C60" s="13" t="str">
        <f t="shared" si="9"/>
        <v>B02.00;c0380</v>
      </c>
      <c r="D60" s="13" t="s">
        <v>176</v>
      </c>
      <c r="E60" s="13" t="s">
        <v>295</v>
      </c>
      <c r="F60" s="13" t="str">
        <f t="shared" si="8"/>
        <v>Numeric: 2 decimals</v>
      </c>
      <c r="G60" s="13" t="s">
        <v>241</v>
      </c>
      <c r="H60" s="13" t="s">
        <v>259</v>
      </c>
      <c r="I60" s="23"/>
      <c r="J60" s="23"/>
    </row>
    <row r="61" spans="1:10" x14ac:dyDescent="0.3">
      <c r="A61" s="12" t="str">
        <f t="shared" si="7"/>
        <v>B02.00_Number of securities outstanding not held by the reporting entity</v>
      </c>
      <c r="B61" s="13" t="s">
        <v>66</v>
      </c>
      <c r="C61" s="13" t="str">
        <f t="shared" si="9"/>
        <v>B02.00;c0390</v>
      </c>
      <c r="D61" s="13" t="s">
        <v>177</v>
      </c>
      <c r="E61" s="13" t="s">
        <v>297</v>
      </c>
      <c r="F61" s="13" t="str">
        <f t="shared" si="8"/>
        <v>Numeric: Integer</v>
      </c>
      <c r="G61" s="13" t="s">
        <v>241</v>
      </c>
      <c r="H61" s="13" t="s">
        <v>256</v>
      </c>
      <c r="I61" s="23"/>
      <c r="J61" s="23"/>
    </row>
    <row r="62" spans="1:10" x14ac:dyDescent="0.3">
      <c r="A62" s="12" t="str">
        <f t="shared" si="7"/>
        <v>B02.00_Number of securities outstanding held by the reporting entity</v>
      </c>
      <c r="B62" s="13" t="s">
        <v>66</v>
      </c>
      <c r="C62" s="13" t="str">
        <f t="shared" si="9"/>
        <v>B02.00;c0391</v>
      </c>
      <c r="D62" s="14" t="s">
        <v>178</v>
      </c>
      <c r="E62" s="13" t="s">
        <v>298</v>
      </c>
      <c r="F62" s="13" t="str">
        <f t="shared" si="8"/>
        <v>Numeric: Integer</v>
      </c>
      <c r="G62" s="13" t="s">
        <v>241</v>
      </c>
      <c r="H62" s="13" t="s">
        <v>256</v>
      </c>
      <c r="I62" s="23"/>
      <c r="J62" s="23"/>
    </row>
    <row r="63" spans="1:10" x14ac:dyDescent="0.3">
      <c r="A63" s="12" t="str">
        <f t="shared" si="7"/>
        <v>B02.00_Accrued interest per security</v>
      </c>
      <c r="B63" s="13" t="s">
        <v>66</v>
      </c>
      <c r="C63" s="13" t="str">
        <f t="shared" si="9"/>
        <v>B02.00;c0400</v>
      </c>
      <c r="D63" s="13" t="s">
        <v>179</v>
      </c>
      <c r="E63" s="13" t="s">
        <v>57</v>
      </c>
      <c r="F63" s="13" t="str">
        <f t="shared" si="8"/>
        <v>Numeric: 4 decimals</v>
      </c>
      <c r="G63" s="13" t="s">
        <v>241</v>
      </c>
      <c r="H63" s="13" t="s">
        <v>264</v>
      </c>
      <c r="I63" s="23"/>
      <c r="J63" s="23"/>
    </row>
    <row r="64" spans="1:10" x14ac:dyDescent="0.3">
      <c r="A64" s="12" t="str">
        <f t="shared" si="7"/>
        <v>B02.00_Fees and charges per security</v>
      </c>
      <c r="B64" s="13" t="s">
        <v>66</v>
      </c>
      <c r="C64" s="13" t="str">
        <f t="shared" si="9"/>
        <v>B02.00;c0410</v>
      </c>
      <c r="D64" s="13" t="s">
        <v>180</v>
      </c>
      <c r="E64" s="13" t="s">
        <v>237</v>
      </c>
      <c r="F64" s="13" t="str">
        <f t="shared" si="8"/>
        <v>Numeric: 4 decimals</v>
      </c>
      <c r="G64" s="13" t="s">
        <v>241</v>
      </c>
      <c r="H64" s="13" t="s">
        <v>264</v>
      </c>
      <c r="I64" s="23"/>
      <c r="J64" s="23"/>
    </row>
    <row r="65" spans="1:10" x14ac:dyDescent="0.3">
      <c r="A65" s="12" t="str">
        <f t="shared" si="7"/>
        <v>B02.00_Fair value per security</v>
      </c>
      <c r="B65" s="13" t="s">
        <v>66</v>
      </c>
      <c r="C65" s="13" t="str">
        <f t="shared" si="9"/>
        <v>B02.00;c0420</v>
      </c>
      <c r="D65" s="13" t="s">
        <v>181</v>
      </c>
      <c r="E65" s="13" t="s">
        <v>276</v>
      </c>
      <c r="F65" s="13" t="str">
        <f t="shared" si="8"/>
        <v>Numeric: 4 decimals</v>
      </c>
      <c r="G65" s="13" t="s">
        <v>241</v>
      </c>
      <c r="H65" s="13" t="s">
        <v>264</v>
      </c>
      <c r="I65" s="23"/>
      <c r="J65" s="23"/>
    </row>
    <row r="66" spans="1:10" x14ac:dyDescent="0.3">
      <c r="A66" s="12" t="str">
        <f t="shared" si="7"/>
        <v>B02.00_Principal amount of the global note in EUR</v>
      </c>
      <c r="B66" s="13" t="s">
        <v>66</v>
      </c>
      <c r="C66" s="13" t="str">
        <f t="shared" si="9"/>
        <v>B02.00;c0430</v>
      </c>
      <c r="D66" s="13" t="s">
        <v>183</v>
      </c>
      <c r="E66" s="13" t="s">
        <v>182</v>
      </c>
      <c r="F66" s="13" t="str">
        <f t="shared" si="8"/>
        <v>Numeric: 2 decimals</v>
      </c>
      <c r="G66" s="13" t="s">
        <v>241</v>
      </c>
      <c r="H66" s="13" t="s">
        <v>259</v>
      </c>
      <c r="I66" s="13" t="s">
        <v>322</v>
      </c>
      <c r="J66" s="23"/>
    </row>
    <row r="67" spans="1:10" x14ac:dyDescent="0.3">
      <c r="A67" s="12" t="str">
        <f t="shared" si="7"/>
        <v>B02.00_Principal amount of the global note in original currency</v>
      </c>
      <c r="B67" s="13" t="s">
        <v>66</v>
      </c>
      <c r="C67" s="13" t="str">
        <f t="shared" si="9"/>
        <v>B02.00;c0431</v>
      </c>
      <c r="D67" s="13" t="s">
        <v>285</v>
      </c>
      <c r="E67" s="13" t="s">
        <v>301</v>
      </c>
      <c r="F67" s="13" t="str">
        <f t="shared" si="8"/>
        <v>Numeric: 2 decimals</v>
      </c>
      <c r="G67" s="13" t="s">
        <v>241</v>
      </c>
      <c r="H67" s="13" t="s">
        <v>259</v>
      </c>
      <c r="I67" s="13" t="s">
        <v>322</v>
      </c>
      <c r="J67" s="23"/>
    </row>
    <row r="68" spans="1:10" x14ac:dyDescent="0.3">
      <c r="A68" s="12" t="str">
        <f t="shared" si="7"/>
        <v>B02.00_Nature of the global note</v>
      </c>
      <c r="B68" s="13" t="s">
        <v>66</v>
      </c>
      <c r="C68" s="13" t="str">
        <f t="shared" si="9"/>
        <v>B02.00;c0440</v>
      </c>
      <c r="D68" s="13" t="s">
        <v>184</v>
      </c>
      <c r="E68" s="13" t="s">
        <v>110</v>
      </c>
      <c r="F68" s="13" t="str">
        <f t="shared" si="8"/>
        <v>String: Drop-down</v>
      </c>
      <c r="G68" s="13" t="s">
        <v>242</v>
      </c>
      <c r="H68" s="13" t="s">
        <v>258</v>
      </c>
      <c r="I68" s="13" t="s">
        <v>323</v>
      </c>
      <c r="J68" s="23"/>
    </row>
    <row r="69" spans="1:10" x14ac:dyDescent="0.3">
      <c r="A69" s="12" t="str">
        <f t="shared" si="7"/>
        <v>B02.00_Current pool factor</v>
      </c>
      <c r="B69" s="13" t="s">
        <v>66</v>
      </c>
      <c r="C69" s="13" t="str">
        <f t="shared" si="9"/>
        <v>B02.00;c0450</v>
      </c>
      <c r="D69" s="13" t="s">
        <v>185</v>
      </c>
      <c r="E69" s="13" t="s">
        <v>277</v>
      </c>
      <c r="F69" s="13" t="str">
        <f t="shared" si="8"/>
        <v>Numeric: Values between 0 and 1, with 9 decimals</v>
      </c>
      <c r="G69" s="13" t="s">
        <v>241</v>
      </c>
      <c r="H69" s="13" t="s">
        <v>330</v>
      </c>
      <c r="I69" s="13" t="s">
        <v>331</v>
      </c>
      <c r="J69" s="23"/>
    </row>
    <row r="70" spans="1:10" x14ac:dyDescent="0.3">
      <c r="A70" s="12" t="str">
        <f t="shared" si="7"/>
        <v xml:space="preserve">B02.00_Central securities depository </v>
      </c>
      <c r="B70" s="13" t="s">
        <v>66</v>
      </c>
      <c r="C70" s="13" t="str">
        <f t="shared" si="9"/>
        <v>B02.00;c0460</v>
      </c>
      <c r="D70" s="13" t="s">
        <v>186</v>
      </c>
      <c r="E70" s="17" t="s">
        <v>187</v>
      </c>
      <c r="F70" s="13" t="str">
        <f t="shared" si="8"/>
        <v>String: Fixed values</v>
      </c>
      <c r="G70" s="13" t="s">
        <v>242</v>
      </c>
      <c r="H70" s="13" t="s">
        <v>261</v>
      </c>
      <c r="I70" s="23"/>
      <c r="J70" s="23"/>
    </row>
    <row r="71" spans="1:10" x14ac:dyDescent="0.3">
      <c r="A71" s="12" t="str">
        <f t="shared" si="7"/>
        <v>B02.00_Central securities depository (LEI)</v>
      </c>
      <c r="B71" s="13" t="s">
        <v>66</v>
      </c>
      <c r="C71" s="13" t="str">
        <f t="shared" si="9"/>
        <v>B02.00;c0461</v>
      </c>
      <c r="D71" s="13" t="s">
        <v>188</v>
      </c>
      <c r="E71" s="13" t="s">
        <v>189</v>
      </c>
      <c r="F71" s="13" t="str">
        <f t="shared" si="8"/>
        <v>String: Free text</v>
      </c>
      <c r="G71" s="13" t="s">
        <v>242</v>
      </c>
      <c r="H71" s="13" t="s">
        <v>257</v>
      </c>
      <c r="I71" s="23"/>
      <c r="J71" s="23"/>
    </row>
    <row r="72" spans="1:10" x14ac:dyDescent="0.3">
      <c r="A72" s="12" t="str">
        <f t="shared" ref="A72" si="12">CONCATENATE(B72,"_",E72)</f>
        <v>B02.00_Central securities depository name (if other)</v>
      </c>
      <c r="B72" s="13" t="s">
        <v>66</v>
      </c>
      <c r="C72" s="13" t="str">
        <f t="shared" ref="C72" si="13">CONCATENATE(B72,";c",D72)</f>
        <v>B02.00;c0462</v>
      </c>
      <c r="D72" s="14" t="s">
        <v>309</v>
      </c>
      <c r="E72" s="13" t="s">
        <v>310</v>
      </c>
      <c r="F72" s="13" t="str">
        <f t="shared" ref="F72" si="14">CONCATENATE(G72,": ",H72)</f>
        <v>String: Free text</v>
      </c>
      <c r="G72" s="13" t="s">
        <v>242</v>
      </c>
      <c r="H72" s="13" t="s">
        <v>257</v>
      </c>
      <c r="I72" s="23"/>
      <c r="J72" s="23"/>
    </row>
    <row r="73" spans="1:10" x14ac:dyDescent="0.3">
      <c r="A73" s="12" t="str">
        <f t="shared" si="7"/>
        <v>B02.00_(Mandated) paying agent</v>
      </c>
      <c r="B73" s="13" t="s">
        <v>66</v>
      </c>
      <c r="C73" s="13" t="str">
        <f t="shared" si="9"/>
        <v>B02.00;c0470</v>
      </c>
      <c r="D73" s="13" t="s">
        <v>190</v>
      </c>
      <c r="E73" s="13" t="s">
        <v>307</v>
      </c>
      <c r="F73" s="13" t="str">
        <f t="shared" si="8"/>
        <v>String: Free text</v>
      </c>
      <c r="G73" s="13" t="s">
        <v>242</v>
      </c>
      <c r="H73" s="13" t="s">
        <v>257</v>
      </c>
      <c r="I73" s="13" t="s">
        <v>323</v>
      </c>
      <c r="J73" s="23"/>
    </row>
    <row r="74" spans="1:10" x14ac:dyDescent="0.3">
      <c r="A74" s="12" t="str">
        <f t="shared" si="7"/>
        <v>B02.00_(Mandated) paying agent (LEI)</v>
      </c>
      <c r="B74" s="13" t="s">
        <v>66</v>
      </c>
      <c r="C74" s="13" t="str">
        <f t="shared" si="9"/>
        <v>B02.00;c0471</v>
      </c>
      <c r="D74" s="13" t="s">
        <v>191</v>
      </c>
      <c r="E74" s="13" t="s">
        <v>308</v>
      </c>
      <c r="F74" s="13" t="str">
        <f t="shared" si="8"/>
        <v>String: Free text</v>
      </c>
      <c r="G74" s="13" t="s">
        <v>242</v>
      </c>
      <c r="H74" s="13" t="s">
        <v>257</v>
      </c>
      <c r="I74" s="13" t="s">
        <v>323</v>
      </c>
      <c r="J74" s="23"/>
    </row>
    <row r="75" spans="1:10" x14ac:dyDescent="0.3">
      <c r="A75" s="12" t="str">
        <f t="shared" si="7"/>
        <v>B02.00_Trading venue</v>
      </c>
      <c r="B75" s="13" t="s">
        <v>66</v>
      </c>
      <c r="C75" s="13" t="str">
        <f t="shared" si="9"/>
        <v>B02.00;c0480</v>
      </c>
      <c r="D75" s="13" t="s">
        <v>192</v>
      </c>
      <c r="E75" s="13" t="s">
        <v>278</v>
      </c>
      <c r="F75" s="13" t="str">
        <f t="shared" si="8"/>
        <v>String: Free text</v>
      </c>
      <c r="G75" s="13" t="s">
        <v>242</v>
      </c>
      <c r="H75" s="13" t="s">
        <v>257</v>
      </c>
      <c r="I75" s="13" t="s">
        <v>323</v>
      </c>
      <c r="J75" s="23"/>
    </row>
    <row r="76" spans="1:10" x14ac:dyDescent="0.3">
      <c r="A76" s="12" t="str">
        <f t="shared" si="7"/>
        <v>B02.00_Trading venue (LEI)</v>
      </c>
      <c r="B76" s="13" t="s">
        <v>66</v>
      </c>
      <c r="C76" s="13" t="str">
        <f t="shared" si="9"/>
        <v>B02.00;c0481</v>
      </c>
      <c r="D76" s="13" t="s">
        <v>193</v>
      </c>
      <c r="E76" s="13" t="s">
        <v>279</v>
      </c>
      <c r="F76" s="13" t="str">
        <f t="shared" si="8"/>
        <v>String: Free text</v>
      </c>
      <c r="G76" s="13" t="s">
        <v>242</v>
      </c>
      <c r="H76" s="13" t="s">
        <v>257</v>
      </c>
      <c r="I76" s="13" t="s">
        <v>323</v>
      </c>
      <c r="J76" s="23"/>
    </row>
    <row r="77" spans="1:10" x14ac:dyDescent="0.3">
      <c r="A77" s="12" t="str">
        <f t="shared" si="7"/>
        <v>B02.00_Registrar for information about creditors/holders</v>
      </c>
      <c r="B77" s="13" t="s">
        <v>66</v>
      </c>
      <c r="C77" s="13" t="str">
        <f t="shared" si="9"/>
        <v>B02.00;c0490</v>
      </c>
      <c r="D77" s="13" t="s">
        <v>194</v>
      </c>
      <c r="E77" s="13" t="s">
        <v>195</v>
      </c>
      <c r="F77" s="13" t="str">
        <f t="shared" si="8"/>
        <v>String: Free text</v>
      </c>
      <c r="G77" s="13" t="s">
        <v>242</v>
      </c>
      <c r="H77" s="13" t="s">
        <v>257</v>
      </c>
      <c r="I77" s="13" t="s">
        <v>323</v>
      </c>
      <c r="J77" s="23"/>
    </row>
    <row r="78" spans="1:10" x14ac:dyDescent="0.3">
      <c r="A78" s="12" t="str">
        <f t="shared" si="7"/>
        <v>B02.00_Registrar for information about creditors/holders (LEI)</v>
      </c>
      <c r="B78" s="13" t="s">
        <v>66</v>
      </c>
      <c r="C78" s="13" t="str">
        <f t="shared" si="9"/>
        <v>B02.00;c0491</v>
      </c>
      <c r="D78" s="13" t="s">
        <v>196</v>
      </c>
      <c r="E78" s="13" t="s">
        <v>197</v>
      </c>
      <c r="F78" s="13" t="str">
        <f t="shared" si="8"/>
        <v>String: Free text</v>
      </c>
      <c r="G78" s="13" t="s">
        <v>242</v>
      </c>
      <c r="H78" s="13" t="s">
        <v>257</v>
      </c>
      <c r="I78" s="13" t="s">
        <v>323</v>
      </c>
      <c r="J78" s="23"/>
    </row>
    <row r="79" spans="1:10" x14ac:dyDescent="0.3">
      <c r="A79" s="12" t="str">
        <f t="shared" si="7"/>
        <v>B02.00_National Numbering Agency</v>
      </c>
      <c r="B79" s="13" t="s">
        <v>66</v>
      </c>
      <c r="C79" s="13" t="str">
        <f t="shared" si="9"/>
        <v>B02.00;c0500</v>
      </c>
      <c r="D79" s="13" t="s">
        <v>198</v>
      </c>
      <c r="E79" s="13" t="s">
        <v>199</v>
      </c>
      <c r="F79" s="13" t="str">
        <f t="shared" si="8"/>
        <v>String: Free text</v>
      </c>
      <c r="G79" s="13" t="s">
        <v>242</v>
      </c>
      <c r="H79" s="13" t="s">
        <v>257</v>
      </c>
      <c r="I79" s="13" t="s">
        <v>323</v>
      </c>
      <c r="J79" s="23"/>
    </row>
    <row r="80" spans="1:10" x14ac:dyDescent="0.3">
      <c r="A80" s="12" t="str">
        <f t="shared" si="7"/>
        <v>B02.00_National Numbering Agency (LEI)</v>
      </c>
      <c r="B80" s="13" t="s">
        <v>66</v>
      </c>
      <c r="C80" s="13" t="str">
        <f t="shared" si="9"/>
        <v>B02.00;c0501</v>
      </c>
      <c r="D80" s="13" t="s">
        <v>200</v>
      </c>
      <c r="E80" s="13" t="s">
        <v>201</v>
      </c>
      <c r="F80" s="13" t="str">
        <f t="shared" si="8"/>
        <v>String: Free text</v>
      </c>
      <c r="G80" s="13" t="s">
        <v>242</v>
      </c>
      <c r="H80" s="13" t="s">
        <v>257</v>
      </c>
      <c r="I80" s="13" t="s">
        <v>323</v>
      </c>
      <c r="J80" s="23"/>
    </row>
    <row r="81" spans="1:10" x14ac:dyDescent="0.3">
      <c r="A81" s="12" t="str">
        <f t="shared" si="7"/>
        <v>B02.00_Common Depository</v>
      </c>
      <c r="B81" s="13" t="s">
        <v>66</v>
      </c>
      <c r="C81" s="13" t="str">
        <f t="shared" si="9"/>
        <v>B02.00;c0510</v>
      </c>
      <c r="D81" s="13" t="s">
        <v>202</v>
      </c>
      <c r="E81" s="13" t="s">
        <v>203</v>
      </c>
      <c r="F81" s="13" t="str">
        <f t="shared" si="8"/>
        <v>String: Free text</v>
      </c>
      <c r="G81" s="13" t="s">
        <v>242</v>
      </c>
      <c r="H81" s="13" t="s">
        <v>257</v>
      </c>
      <c r="I81" s="13" t="s">
        <v>323</v>
      </c>
      <c r="J81" s="23"/>
    </row>
    <row r="82" spans="1:10" x14ac:dyDescent="0.3">
      <c r="A82" s="12" t="str">
        <f t="shared" si="7"/>
        <v>B02.00_Common Depository (LEI)</v>
      </c>
      <c r="B82" s="13" t="s">
        <v>66</v>
      </c>
      <c r="C82" s="13" t="str">
        <f t="shared" si="9"/>
        <v>B02.00;c0511</v>
      </c>
      <c r="D82" s="13" t="s">
        <v>204</v>
      </c>
      <c r="E82" s="13" t="s">
        <v>205</v>
      </c>
      <c r="F82" s="13" t="str">
        <f t="shared" si="8"/>
        <v>String: Free text</v>
      </c>
      <c r="G82" s="13" t="s">
        <v>242</v>
      </c>
      <c r="H82" s="13" t="s">
        <v>257</v>
      </c>
      <c r="I82" s="13" t="s">
        <v>323</v>
      </c>
      <c r="J82" s="23"/>
    </row>
    <row r="83" spans="1:10" x14ac:dyDescent="0.3">
      <c r="A83" s="12" t="str">
        <f t="shared" ref="A83" si="15">CONCATENATE(B83,"_",E83)</f>
        <v>B02.00_Common Service Provider</v>
      </c>
      <c r="B83" s="13" t="s">
        <v>66</v>
      </c>
      <c r="C83" s="13" t="str">
        <f t="shared" ref="C83" si="16">CONCATENATE(B83,";c",D83)</f>
        <v>B02.00;c0520</v>
      </c>
      <c r="D83" s="14" t="s">
        <v>206</v>
      </c>
      <c r="E83" s="13" t="s">
        <v>207</v>
      </c>
      <c r="F83" s="13" t="str">
        <f t="shared" ref="F83:F124" si="17">CONCATENATE(G83,": ",H83)</f>
        <v>String: Free text</v>
      </c>
      <c r="G83" s="13" t="s">
        <v>242</v>
      </c>
      <c r="H83" s="13" t="s">
        <v>257</v>
      </c>
      <c r="I83" s="13" t="s">
        <v>323</v>
      </c>
      <c r="J83" s="23"/>
    </row>
    <row r="84" spans="1:10" x14ac:dyDescent="0.3">
      <c r="A84" s="12" t="str">
        <f t="shared" si="7"/>
        <v>B02.00_Common Service Provider (LEI)</v>
      </c>
      <c r="B84" s="13" t="s">
        <v>66</v>
      </c>
      <c r="C84" s="13" t="str">
        <f t="shared" si="9"/>
        <v>B02.00;c0521</v>
      </c>
      <c r="D84" s="14" t="s">
        <v>208</v>
      </c>
      <c r="E84" s="13" t="s">
        <v>209</v>
      </c>
      <c r="F84" s="13" t="str">
        <f t="shared" si="17"/>
        <v>String: Free text</v>
      </c>
      <c r="G84" s="13" t="s">
        <v>242</v>
      </c>
      <c r="H84" s="13" t="s">
        <v>257</v>
      </c>
      <c r="I84" s="13" t="s">
        <v>323</v>
      </c>
      <c r="J84" s="23"/>
    </row>
    <row r="85" spans="1:10" x14ac:dyDescent="0.3">
      <c r="A85" s="12" t="str">
        <f t="shared" ref="A85:A136" si="18">CONCATENATE(B85,"_",E85)</f>
        <v>B02.00_Type of own funds at individual level</v>
      </c>
      <c r="B85" s="13" t="s">
        <v>66</v>
      </c>
      <c r="C85" s="13" t="str">
        <f t="shared" ref="C85:C111" si="19">CONCATENATE(B85,";c",D85)</f>
        <v>B02.00;c0530</v>
      </c>
      <c r="D85" s="14" t="s">
        <v>210</v>
      </c>
      <c r="E85" t="s">
        <v>332</v>
      </c>
      <c r="F85" s="13" t="str">
        <f t="shared" si="17"/>
        <v>String: Drop-down</v>
      </c>
      <c r="G85" s="13" t="s">
        <v>242</v>
      </c>
      <c r="H85" s="13" t="s">
        <v>258</v>
      </c>
      <c r="I85" s="13" t="s">
        <v>323</v>
      </c>
      <c r="J85" s="23"/>
    </row>
    <row r="86" spans="1:10" x14ac:dyDescent="0.3">
      <c r="A86" s="12" t="str">
        <f t="shared" si="18"/>
        <v>B02.00_Eligible amount for own funds at individual level</v>
      </c>
      <c r="B86" s="13" t="s">
        <v>66</v>
      </c>
      <c r="C86" s="13" t="str">
        <f t="shared" si="19"/>
        <v>B02.00;c0540</v>
      </c>
      <c r="D86" s="14" t="s">
        <v>213</v>
      </c>
      <c r="E86" t="s">
        <v>333</v>
      </c>
      <c r="F86" s="13" t="str">
        <f t="shared" si="17"/>
        <v>Numeric: 2 decimals</v>
      </c>
      <c r="G86" s="13" t="s">
        <v>241</v>
      </c>
      <c r="H86" s="13" t="s">
        <v>259</v>
      </c>
      <c r="I86" s="13" t="s">
        <v>322</v>
      </c>
      <c r="J86" s="23"/>
    </row>
    <row r="87" spans="1:10" x14ac:dyDescent="0.3">
      <c r="A87" s="12" t="str">
        <f t="shared" si="18"/>
        <v>B02.00_Type of own funds at consolidated level</v>
      </c>
      <c r="B87" s="13" t="s">
        <v>66</v>
      </c>
      <c r="C87" s="13" t="str">
        <f t="shared" si="19"/>
        <v>B02.00;c0550</v>
      </c>
      <c r="D87" s="14" t="s">
        <v>214</v>
      </c>
      <c r="E87" t="s">
        <v>334</v>
      </c>
      <c r="F87" s="13" t="str">
        <f t="shared" si="17"/>
        <v>String: Drop-down</v>
      </c>
      <c r="G87" s="13" t="s">
        <v>242</v>
      </c>
      <c r="H87" s="13" t="s">
        <v>258</v>
      </c>
      <c r="I87" s="13" t="s">
        <v>323</v>
      </c>
      <c r="J87" s="23"/>
    </row>
    <row r="88" spans="1:10" x14ac:dyDescent="0.3">
      <c r="A88" s="12" t="str">
        <f t="shared" si="18"/>
        <v xml:space="preserve">B02.00_Eligible amount for own funds at consolidated level </v>
      </c>
      <c r="B88" s="13" t="s">
        <v>66</v>
      </c>
      <c r="C88" s="13" t="str">
        <f t="shared" si="19"/>
        <v>B02.00;c0560</v>
      </c>
      <c r="D88" s="14" t="s">
        <v>215</v>
      </c>
      <c r="E88" t="s">
        <v>335</v>
      </c>
      <c r="F88" s="13" t="str">
        <f t="shared" si="17"/>
        <v>Numeric: 2 decimals</v>
      </c>
      <c r="G88" s="13" t="s">
        <v>241</v>
      </c>
      <c r="H88" s="13" t="s">
        <v>259</v>
      </c>
      <c r="I88" s="13" t="s">
        <v>322</v>
      </c>
      <c r="J88" s="23"/>
    </row>
    <row r="89" spans="1:10" x14ac:dyDescent="0.3">
      <c r="A89" s="12" t="str">
        <f t="shared" si="18"/>
        <v>B02.00_Amount of the security interest provided</v>
      </c>
      <c r="B89" s="13" t="s">
        <v>66</v>
      </c>
      <c r="C89" s="13" t="str">
        <f t="shared" si="19"/>
        <v>B02.00;c0570</v>
      </c>
      <c r="D89" s="14" t="s">
        <v>216</v>
      </c>
      <c r="E89" s="13" t="s">
        <v>118</v>
      </c>
      <c r="F89" s="13" t="str">
        <f t="shared" si="17"/>
        <v>Numeric: 2 decimals</v>
      </c>
      <c r="G89" s="13" t="s">
        <v>241</v>
      </c>
      <c r="H89" s="13" t="s">
        <v>259</v>
      </c>
      <c r="I89" s="23"/>
      <c r="J89" s="23"/>
    </row>
    <row r="90" spans="1:10" x14ac:dyDescent="0.3">
      <c r="A90" s="12" t="str">
        <f t="shared" si="18"/>
        <v>B02.00_Security interest provider (Name)</v>
      </c>
      <c r="B90" s="13" t="s">
        <v>66</v>
      </c>
      <c r="C90" s="13" t="str">
        <f t="shared" si="19"/>
        <v>B02.00;c0580</v>
      </c>
      <c r="D90" s="14" t="s">
        <v>217</v>
      </c>
      <c r="E90" s="13" t="s">
        <v>222</v>
      </c>
      <c r="F90" s="13" t="str">
        <f t="shared" si="17"/>
        <v>String: Free text</v>
      </c>
      <c r="G90" s="13" t="s">
        <v>242</v>
      </c>
      <c r="H90" s="13" t="s">
        <v>257</v>
      </c>
      <c r="I90" s="13" t="s">
        <v>323</v>
      </c>
      <c r="J90" s="23"/>
    </row>
    <row r="91" spans="1:10" x14ac:dyDescent="0.3">
      <c r="A91" s="12" t="str">
        <f t="shared" si="18"/>
        <v>B02.00_Security interest provider (LEI)</v>
      </c>
      <c r="B91" s="13" t="s">
        <v>66</v>
      </c>
      <c r="C91" s="13" t="str">
        <f t="shared" si="19"/>
        <v>B02.00;c0581</v>
      </c>
      <c r="D91" s="14" t="s">
        <v>346</v>
      </c>
      <c r="E91" s="13" t="s">
        <v>223</v>
      </c>
      <c r="F91" s="13" t="str">
        <f t="shared" si="17"/>
        <v>String: Free text</v>
      </c>
      <c r="G91" s="13" t="s">
        <v>242</v>
      </c>
      <c r="H91" s="13" t="s">
        <v>257</v>
      </c>
      <c r="I91" s="13" t="s">
        <v>323</v>
      </c>
      <c r="J91" s="23"/>
    </row>
    <row r="92" spans="1:10" x14ac:dyDescent="0.3">
      <c r="A92" s="12" t="str">
        <f t="shared" si="18"/>
        <v xml:space="preserve">B02.00_Type of security interest provided by a third party </v>
      </c>
      <c r="B92" s="13" t="s">
        <v>66</v>
      </c>
      <c r="C92" s="13" t="str">
        <f t="shared" si="19"/>
        <v>B02.00;c0590</v>
      </c>
      <c r="D92" s="14" t="s">
        <v>218</v>
      </c>
      <c r="E92" s="13" t="s">
        <v>119</v>
      </c>
      <c r="F92" s="13" t="str">
        <f t="shared" si="17"/>
        <v>String: Drop-down</v>
      </c>
      <c r="G92" s="13" t="s">
        <v>242</v>
      </c>
      <c r="H92" s="13" t="s">
        <v>258</v>
      </c>
      <c r="I92" s="13" t="s">
        <v>323</v>
      </c>
      <c r="J92" s="23"/>
    </row>
    <row r="93" spans="1:10" x14ac:dyDescent="0.3">
      <c r="A93" s="12" t="str">
        <f t="shared" si="18"/>
        <v>B02.00_Collateral for an asset position</v>
      </c>
      <c r="B93" s="13" t="s">
        <v>66</v>
      </c>
      <c r="C93" s="13" t="str">
        <f t="shared" si="19"/>
        <v>B02.00;c0600</v>
      </c>
      <c r="D93" s="14" t="s">
        <v>219</v>
      </c>
      <c r="E93" s="13" t="s">
        <v>120</v>
      </c>
      <c r="F93" s="13" t="str">
        <f t="shared" si="17"/>
        <v>String: TRUE / FALSE boolean</v>
      </c>
      <c r="G93" s="13" t="s">
        <v>242</v>
      </c>
      <c r="H93" s="13" t="s">
        <v>263</v>
      </c>
      <c r="I93" s="13" t="s">
        <v>323</v>
      </c>
      <c r="J93" s="23"/>
    </row>
    <row r="94" spans="1:10" x14ac:dyDescent="0.3">
      <c r="A94" s="12" t="str">
        <f t="shared" si="18"/>
        <v>B02.00_Carrying amount IFRS</v>
      </c>
      <c r="B94" s="13" t="s">
        <v>66</v>
      </c>
      <c r="C94" s="13" t="str">
        <f t="shared" si="19"/>
        <v>B02.00;c0610</v>
      </c>
      <c r="D94" s="14" t="s">
        <v>220</v>
      </c>
      <c r="E94" s="13" t="s">
        <v>64</v>
      </c>
      <c r="F94" s="13" t="str">
        <f t="shared" si="17"/>
        <v>Numeric: 2 decimals</v>
      </c>
      <c r="G94" s="13" t="s">
        <v>241</v>
      </c>
      <c r="H94" s="13" t="s">
        <v>259</v>
      </c>
      <c r="I94" s="23"/>
      <c r="J94" s="23"/>
    </row>
    <row r="95" spans="1:10" x14ac:dyDescent="0.3">
      <c r="A95" s="12" t="str">
        <f t="shared" si="18"/>
        <v>B02.00_Balance sheet item according to IFRS</v>
      </c>
      <c r="B95" s="13" t="s">
        <v>66</v>
      </c>
      <c r="C95" s="13" t="str">
        <f t="shared" si="19"/>
        <v>B02.00;c0620</v>
      </c>
      <c r="D95" s="14" t="s">
        <v>221</v>
      </c>
      <c r="E95" s="13" t="s">
        <v>239</v>
      </c>
      <c r="F95" s="13" t="str">
        <f t="shared" si="17"/>
        <v>String: Drop-down</v>
      </c>
      <c r="G95" s="13" t="s">
        <v>242</v>
      </c>
      <c r="H95" s="13" t="s">
        <v>258</v>
      </c>
      <c r="I95" s="23"/>
      <c r="J95" s="23"/>
    </row>
    <row r="96" spans="1:10" x14ac:dyDescent="0.3">
      <c r="A96" s="12" t="str">
        <f t="shared" si="18"/>
        <v>B02.00_Carrying amount national GAAP</v>
      </c>
      <c r="B96" s="13" t="s">
        <v>66</v>
      </c>
      <c r="C96" s="13" t="str">
        <f t="shared" ref="C96:C99" si="20">CONCATENATE(B96,";c",D96)</f>
        <v>B02.00;c0630</v>
      </c>
      <c r="D96" s="14" t="s">
        <v>224</v>
      </c>
      <c r="E96" s="13" t="s">
        <v>226</v>
      </c>
      <c r="F96" s="13" t="str">
        <f t="shared" si="17"/>
        <v>Numeric: 2 decimals</v>
      </c>
      <c r="G96" s="13" t="s">
        <v>241</v>
      </c>
      <c r="H96" s="13" t="s">
        <v>259</v>
      </c>
      <c r="I96" s="23"/>
      <c r="J96" s="23"/>
    </row>
    <row r="97" spans="1:10" x14ac:dyDescent="0.3">
      <c r="A97" s="12" t="str">
        <f>CONCATENATE(B97,"_",E97)</f>
        <v>B02.00_Balance sheet item according to national GAAP</v>
      </c>
      <c r="B97" s="13" t="s">
        <v>66</v>
      </c>
      <c r="C97" s="13" t="str">
        <f t="shared" si="20"/>
        <v>B02.00;c0640</v>
      </c>
      <c r="D97" s="14" t="s">
        <v>225</v>
      </c>
      <c r="E97" s="13" t="s">
        <v>299</v>
      </c>
      <c r="F97" s="13" t="str">
        <f t="shared" si="17"/>
        <v>String: Free text</v>
      </c>
      <c r="G97" s="13" t="s">
        <v>242</v>
      </c>
      <c r="H97" s="13" t="s">
        <v>257</v>
      </c>
      <c r="I97" s="23"/>
      <c r="J97" s="23"/>
    </row>
    <row r="98" spans="1:10" x14ac:dyDescent="0.3">
      <c r="A98" s="12" t="str">
        <f t="shared" si="18"/>
        <v>B02.00_Instrument/liability is issued to or bought by an existing shareholder that is not part of the same resolution group</v>
      </c>
      <c r="B98" s="13" t="s">
        <v>66</v>
      </c>
      <c r="C98" s="13" t="str">
        <f t="shared" si="20"/>
        <v>B02.00;c5000</v>
      </c>
      <c r="D98" s="14" t="s">
        <v>227</v>
      </c>
      <c r="E98" s="13" t="s">
        <v>121</v>
      </c>
      <c r="F98" s="13" t="str">
        <f t="shared" si="17"/>
        <v>String: TRUE / FALSE boolean</v>
      </c>
      <c r="G98" s="13" t="s">
        <v>242</v>
      </c>
      <c r="H98" s="13" t="s">
        <v>263</v>
      </c>
      <c r="I98" s="23"/>
      <c r="J98" s="23"/>
    </row>
    <row r="99" spans="1:10" x14ac:dyDescent="0.3">
      <c r="A99" s="12" t="str">
        <f t="shared" si="18"/>
        <v>B02.00_Instrument/liability meets the requirements of Art. 21(7a) SRMR</v>
      </c>
      <c r="B99" s="13" t="s">
        <v>66</v>
      </c>
      <c r="C99" s="13" t="str">
        <f t="shared" si="20"/>
        <v>B02.00;c5010</v>
      </c>
      <c r="D99" s="14" t="s">
        <v>228</v>
      </c>
      <c r="E99" s="13" t="s">
        <v>122</v>
      </c>
      <c r="F99" s="13" t="str">
        <f t="shared" si="17"/>
        <v>String: TRUE / FALSE boolean</v>
      </c>
      <c r="G99" s="13" t="s">
        <v>242</v>
      </c>
      <c r="H99" s="13" t="s">
        <v>263</v>
      </c>
      <c r="I99" s="23"/>
      <c r="J99" s="23"/>
    </row>
    <row r="100" spans="1:10" x14ac:dyDescent="0.3">
      <c r="A100" s="12" t="str">
        <f t="shared" si="18"/>
        <v>B03.00_Row number</v>
      </c>
      <c r="B100" s="13" t="s">
        <v>82</v>
      </c>
      <c r="C100" s="13" t="str">
        <f t="shared" si="19"/>
        <v>B03.00;c0010</v>
      </c>
      <c r="D100" s="14" t="s">
        <v>20</v>
      </c>
      <c r="E100" s="13" t="s">
        <v>6</v>
      </c>
      <c r="F100" s="13" t="str">
        <f t="shared" si="17"/>
        <v>Numeric: Integer</v>
      </c>
      <c r="G100" s="13" t="s">
        <v>241</v>
      </c>
      <c r="H100" s="13" t="s">
        <v>256</v>
      </c>
      <c r="I100" s="23"/>
      <c r="J100" s="23"/>
    </row>
    <row r="101" spans="1:10" x14ac:dyDescent="0.3">
      <c r="A101" s="12" t="str">
        <f t="shared" si="18"/>
        <v>B03.00_Unique identification number of the netting set known to the counterparty</v>
      </c>
      <c r="B101" s="13" t="s">
        <v>82</v>
      </c>
      <c r="C101" s="13" t="str">
        <f t="shared" si="19"/>
        <v>B03.00;c0020</v>
      </c>
      <c r="D101" s="14" t="s">
        <v>38</v>
      </c>
      <c r="E101" s="13" t="s">
        <v>69</v>
      </c>
      <c r="F101" s="13" t="str">
        <f t="shared" si="17"/>
        <v>String: Free text</v>
      </c>
      <c r="G101" s="13" t="s">
        <v>242</v>
      </c>
      <c r="H101" s="13" t="s">
        <v>257</v>
      </c>
      <c r="I101" s="23"/>
      <c r="J101" s="23"/>
    </row>
    <row r="102" spans="1:10" x14ac:dyDescent="0.3">
      <c r="A102" s="12" t="str">
        <f t="shared" si="18"/>
        <v>B03.00_Insolvency ranking</v>
      </c>
      <c r="B102" s="13" t="s">
        <v>82</v>
      </c>
      <c r="C102" s="13" t="str">
        <f t="shared" si="19"/>
        <v>B03.00;c0030</v>
      </c>
      <c r="D102" s="13" t="s">
        <v>54</v>
      </c>
      <c r="E102" s="13" t="s">
        <v>71</v>
      </c>
      <c r="F102" s="13" t="str">
        <f t="shared" si="17"/>
        <v>Numeric: Integer</v>
      </c>
      <c r="G102" s="13" t="s">
        <v>241</v>
      </c>
      <c r="H102" s="13" t="s">
        <v>256</v>
      </c>
      <c r="I102" s="23"/>
      <c r="J102" s="23"/>
    </row>
    <row r="103" spans="1:10" x14ac:dyDescent="0.3">
      <c r="A103" s="12" t="str">
        <f t="shared" ref="A103" si="21">CONCATENATE(B103,"_",E103)</f>
        <v>B03.00_Bail-in cascade</v>
      </c>
      <c r="B103" s="13" t="s">
        <v>82</v>
      </c>
      <c r="C103" s="13" t="str">
        <f t="shared" ref="C103" si="22">CONCATENATE(B103,";c",D103)</f>
        <v>B03.00;c0031</v>
      </c>
      <c r="D103" s="13" t="s">
        <v>55</v>
      </c>
      <c r="E103" s="13" t="s">
        <v>253</v>
      </c>
      <c r="F103" s="13" t="str">
        <f t="shared" si="17"/>
        <v>String: Free text</v>
      </c>
      <c r="G103" s="13" t="s">
        <v>242</v>
      </c>
      <c r="H103" s="13" t="s">
        <v>257</v>
      </c>
      <c r="I103" s="23"/>
      <c r="J103" s="23"/>
    </row>
    <row r="104" spans="1:10" x14ac:dyDescent="0.3">
      <c r="A104" s="12" t="str">
        <f t="shared" si="18"/>
        <v>B03.00_ISDA Protocol Resolution Stay of the reporting entity</v>
      </c>
      <c r="B104" s="13" t="s">
        <v>82</v>
      </c>
      <c r="C104" s="13" t="str">
        <f t="shared" si="19"/>
        <v>B03.00;c0040</v>
      </c>
      <c r="D104" s="13" t="s">
        <v>68</v>
      </c>
      <c r="E104" s="13" t="s">
        <v>312</v>
      </c>
      <c r="F104" s="13" t="str">
        <f t="shared" si="17"/>
        <v>String: Drop down</v>
      </c>
      <c r="G104" s="13" t="s">
        <v>242</v>
      </c>
      <c r="H104" s="13" t="s">
        <v>91</v>
      </c>
      <c r="I104" s="23"/>
      <c r="J104" s="23"/>
    </row>
    <row r="105" spans="1:10" x14ac:dyDescent="0.3">
      <c r="A105" s="12" t="str">
        <f t="shared" si="18"/>
        <v>B03.00_Recognition Resolution Stay of counterparty</v>
      </c>
      <c r="B105" s="13" t="s">
        <v>82</v>
      </c>
      <c r="C105" s="13" t="str">
        <f t="shared" si="19"/>
        <v>B03.00;c0050</v>
      </c>
      <c r="D105" s="13" t="s">
        <v>85</v>
      </c>
      <c r="E105" s="13" t="s">
        <v>337</v>
      </c>
      <c r="F105" s="13" t="str">
        <f t="shared" si="17"/>
        <v>String: Drop down</v>
      </c>
      <c r="G105" s="13" t="s">
        <v>242</v>
      </c>
      <c r="H105" s="13" t="s">
        <v>91</v>
      </c>
      <c r="I105" s="23"/>
      <c r="J105" s="23"/>
    </row>
    <row r="106" spans="1:10" x14ac:dyDescent="0.3">
      <c r="A106" s="12" t="str">
        <f t="shared" si="18"/>
        <v>B03.00_Master agreement ID</v>
      </c>
      <c r="B106" s="13" t="s">
        <v>82</v>
      </c>
      <c r="C106" s="13" t="str">
        <f t="shared" si="19"/>
        <v>B03.00;c0060</v>
      </c>
      <c r="D106" s="13" t="s">
        <v>117</v>
      </c>
      <c r="E106" s="13" t="s">
        <v>73</v>
      </c>
      <c r="F106" s="13" t="str">
        <f t="shared" si="17"/>
        <v>String: Free text</v>
      </c>
      <c r="G106" s="13" t="s">
        <v>242</v>
      </c>
      <c r="H106" s="13" t="s">
        <v>257</v>
      </c>
      <c r="I106" s="23"/>
      <c r="J106" s="23"/>
    </row>
    <row r="107" spans="1:10" x14ac:dyDescent="0.3">
      <c r="A107" s="12" t="str">
        <f t="shared" si="18"/>
        <v>B03.00_Governing law of the Master Agreement</v>
      </c>
      <c r="B107" s="13" t="s">
        <v>82</v>
      </c>
      <c r="C107" s="13" t="str">
        <f t="shared" si="19"/>
        <v>B03.00;c0070</v>
      </c>
      <c r="D107" s="13" t="s">
        <v>123</v>
      </c>
      <c r="E107" s="13" t="s">
        <v>287</v>
      </c>
      <c r="F107" s="13" t="str">
        <f t="shared" si="17"/>
        <v>String: ISO 3166-1 alpha 2 / ISO 3166-2</v>
      </c>
      <c r="G107" s="13" t="s">
        <v>242</v>
      </c>
      <c r="H107" s="13" t="s">
        <v>262</v>
      </c>
      <c r="I107" s="23"/>
      <c r="J107" s="23"/>
    </row>
    <row r="108" spans="1:10" x14ac:dyDescent="0.3">
      <c r="A108" s="12" t="str">
        <f t="shared" si="18"/>
        <v xml:space="preserve">B03.00_Net mark-to-market value </v>
      </c>
      <c r="B108" s="13" t="s">
        <v>82</v>
      </c>
      <c r="C108" s="13" t="str">
        <f t="shared" si="19"/>
        <v>B03.00;c0080</v>
      </c>
      <c r="D108" s="13" t="s">
        <v>126</v>
      </c>
      <c r="E108" s="13" t="s">
        <v>77</v>
      </c>
      <c r="F108" s="13" t="str">
        <f t="shared" si="17"/>
        <v>Numeric: 2 decimals</v>
      </c>
      <c r="G108" s="13" t="s">
        <v>241</v>
      </c>
      <c r="H108" s="13" t="s">
        <v>259</v>
      </c>
      <c r="I108" s="23"/>
      <c r="J108" s="23"/>
    </row>
    <row r="109" spans="1:10" x14ac:dyDescent="0.3">
      <c r="A109" s="12" t="str">
        <f t="shared" si="18"/>
        <v xml:space="preserve">B03.00_Net value of collateral posted </v>
      </c>
      <c r="B109" s="13" t="s">
        <v>82</v>
      </c>
      <c r="C109" s="13" t="str">
        <f t="shared" si="19"/>
        <v>B03.00;c0090</v>
      </c>
      <c r="D109" s="13" t="s">
        <v>128</v>
      </c>
      <c r="E109" s="13" t="s">
        <v>124</v>
      </c>
      <c r="F109" s="13" t="str">
        <f t="shared" si="17"/>
        <v>Numeric: 2 decimals</v>
      </c>
      <c r="G109" s="13" t="s">
        <v>241</v>
      </c>
      <c r="H109" s="13" t="s">
        <v>259</v>
      </c>
      <c r="I109" s="23"/>
      <c r="J109" s="23"/>
    </row>
    <row r="110" spans="1:10" x14ac:dyDescent="0.3">
      <c r="A110" s="12" t="str">
        <f t="shared" si="18"/>
        <v xml:space="preserve">B03.00_Estimated close-out amount </v>
      </c>
      <c r="B110" s="13" t="s">
        <v>82</v>
      </c>
      <c r="C110" s="13" t="str">
        <f t="shared" si="19"/>
        <v>B03.00;c0100</v>
      </c>
      <c r="D110" s="13" t="s">
        <v>136</v>
      </c>
      <c r="E110" s="13" t="s">
        <v>125</v>
      </c>
      <c r="F110" s="13" t="str">
        <f t="shared" si="17"/>
        <v>Numeric: 2 decimals</v>
      </c>
      <c r="G110" s="13" t="s">
        <v>241</v>
      </c>
      <c r="H110" s="13" t="s">
        <v>259</v>
      </c>
      <c r="I110" s="23"/>
      <c r="J110" s="23"/>
    </row>
    <row r="111" spans="1:10" x14ac:dyDescent="0.3">
      <c r="A111" s="12" t="str">
        <f t="shared" si="18"/>
        <v xml:space="preserve">B03.00_Estimated early termination amount </v>
      </c>
      <c r="B111" s="13" t="s">
        <v>82</v>
      </c>
      <c r="C111" s="13" t="str">
        <f t="shared" si="19"/>
        <v>B03.00;c0110</v>
      </c>
      <c r="D111" s="13" t="s">
        <v>144</v>
      </c>
      <c r="E111" s="13" t="s">
        <v>79</v>
      </c>
      <c r="F111" s="13" t="str">
        <f t="shared" si="17"/>
        <v>Numeric: 2 decimals</v>
      </c>
      <c r="G111" s="13" t="s">
        <v>241</v>
      </c>
      <c r="H111" s="13" t="s">
        <v>259</v>
      </c>
      <c r="I111" s="23"/>
      <c r="J111" s="23"/>
    </row>
    <row r="112" spans="1:10" x14ac:dyDescent="0.3">
      <c r="A112" s="12" t="str">
        <f t="shared" si="18"/>
        <v>B03.00_CCP cleared</v>
      </c>
      <c r="B112" s="13" t="s">
        <v>82</v>
      </c>
      <c r="C112" s="13" t="str">
        <f t="shared" ref="C112:C118" si="23">CONCATENATE(B112,";c",D112)</f>
        <v>B03.00;c0120</v>
      </c>
      <c r="D112" s="14" t="s">
        <v>145</v>
      </c>
      <c r="E112" s="13" t="s">
        <v>162</v>
      </c>
      <c r="F112" s="13" t="str">
        <f t="shared" si="17"/>
        <v>String: TRUE / FALSE boolean</v>
      </c>
      <c r="G112" s="13" t="s">
        <v>242</v>
      </c>
      <c r="H112" s="13" t="s">
        <v>263</v>
      </c>
      <c r="I112" s="23"/>
      <c r="J112" s="23"/>
    </row>
    <row r="113" spans="1:10" s="11" customFormat="1" x14ac:dyDescent="0.3">
      <c r="A113" s="15" t="str">
        <f t="shared" si="18"/>
        <v>B04.00_Row number</v>
      </c>
      <c r="B113" s="13" t="s">
        <v>129</v>
      </c>
      <c r="C113" s="16" t="str">
        <f t="shared" si="23"/>
        <v>B04.00;c0010</v>
      </c>
      <c r="D113" s="14" t="s">
        <v>20</v>
      </c>
      <c r="E113" s="16" t="s">
        <v>6</v>
      </c>
      <c r="F113" s="13" t="str">
        <f t="shared" si="17"/>
        <v>Numeric: Integer</v>
      </c>
      <c r="G113" s="13" t="s">
        <v>241</v>
      </c>
      <c r="H113" s="13" t="s">
        <v>256</v>
      </c>
      <c r="I113" s="23"/>
      <c r="J113" s="23"/>
    </row>
    <row r="114" spans="1:10" x14ac:dyDescent="0.3">
      <c r="A114" s="12" t="str">
        <f t="shared" si="18"/>
        <v>B04.00_Unique identification number of the netting set known to the counterparty</v>
      </c>
      <c r="B114" s="13" t="s">
        <v>129</v>
      </c>
      <c r="C114" s="13" t="str">
        <f t="shared" si="23"/>
        <v>B04.00;c0020</v>
      </c>
      <c r="D114" s="14" t="s">
        <v>38</v>
      </c>
      <c r="E114" s="13" t="s">
        <v>69</v>
      </c>
      <c r="F114" s="13" t="str">
        <f t="shared" si="17"/>
        <v>String: Free text</v>
      </c>
      <c r="G114" s="13" t="s">
        <v>242</v>
      </c>
      <c r="H114" s="13" t="s">
        <v>257</v>
      </c>
      <c r="I114" s="23"/>
      <c r="J114" s="23"/>
    </row>
    <row r="115" spans="1:10" x14ac:dyDescent="0.3">
      <c r="A115" s="12" t="str">
        <f t="shared" si="18"/>
        <v>B04.00_Insolvency ranking</v>
      </c>
      <c r="B115" s="13" t="s">
        <v>129</v>
      </c>
      <c r="C115" s="13" t="str">
        <f t="shared" si="23"/>
        <v>B04.00;c0030</v>
      </c>
      <c r="D115" s="13" t="s">
        <v>54</v>
      </c>
      <c r="E115" s="13" t="s">
        <v>71</v>
      </c>
      <c r="F115" s="13" t="str">
        <f t="shared" si="17"/>
        <v>Numeric: Integer</v>
      </c>
      <c r="G115" s="13" t="s">
        <v>241</v>
      </c>
      <c r="H115" s="13" t="s">
        <v>256</v>
      </c>
      <c r="I115" s="23"/>
      <c r="J115" s="23"/>
    </row>
    <row r="116" spans="1:10" x14ac:dyDescent="0.3">
      <c r="A116" s="12" t="str">
        <f t="shared" si="18"/>
        <v>B04.00_Bail-in cascade</v>
      </c>
      <c r="B116" s="13" t="s">
        <v>129</v>
      </c>
      <c r="C116" s="13" t="str">
        <f t="shared" si="23"/>
        <v>B04.00;c0031</v>
      </c>
      <c r="D116" s="13" t="s">
        <v>55</v>
      </c>
      <c r="E116" s="13" t="s">
        <v>253</v>
      </c>
      <c r="F116" s="13" t="str">
        <f t="shared" si="17"/>
        <v>String: Free text</v>
      </c>
      <c r="G116" s="13" t="s">
        <v>242</v>
      </c>
      <c r="H116" s="13" t="s">
        <v>257</v>
      </c>
      <c r="I116" s="23"/>
      <c r="J116" s="23"/>
    </row>
    <row r="117" spans="1:10" x14ac:dyDescent="0.3">
      <c r="A117" s="12" t="str">
        <f t="shared" si="18"/>
        <v>B04.00_Master agreement ID</v>
      </c>
      <c r="B117" s="13" t="s">
        <v>129</v>
      </c>
      <c r="C117" s="13" t="str">
        <f t="shared" ref="C117" si="24">CONCATENATE(B117,";c",D117)</f>
        <v>B04.00;c0040</v>
      </c>
      <c r="D117" s="13" t="s">
        <v>68</v>
      </c>
      <c r="E117" s="13" t="s">
        <v>73</v>
      </c>
      <c r="F117" s="13" t="str">
        <f t="shared" si="17"/>
        <v>String: Free text</v>
      </c>
      <c r="G117" s="13" t="s">
        <v>242</v>
      </c>
      <c r="H117" s="13" t="s">
        <v>257</v>
      </c>
      <c r="I117" s="23"/>
      <c r="J117" s="23"/>
    </row>
    <row r="118" spans="1:10" x14ac:dyDescent="0.3">
      <c r="A118" s="12" t="str">
        <f t="shared" si="18"/>
        <v>B04.00_Governing law of the Master Agreement</v>
      </c>
      <c r="B118" s="13" t="s">
        <v>129</v>
      </c>
      <c r="C118" s="13" t="str">
        <f t="shared" si="23"/>
        <v>B04.00;c0050</v>
      </c>
      <c r="D118" s="13" t="s">
        <v>85</v>
      </c>
      <c r="E118" s="13" t="s">
        <v>287</v>
      </c>
      <c r="F118" s="13" t="str">
        <f t="shared" si="17"/>
        <v>String: ISO 3166-1 alpha 2 / ISO 3166-2</v>
      </c>
      <c r="G118" s="13" t="s">
        <v>242</v>
      </c>
      <c r="H118" s="13" t="s">
        <v>262</v>
      </c>
      <c r="I118" s="23"/>
      <c r="J118" s="23"/>
    </row>
    <row r="119" spans="1:10" x14ac:dyDescent="0.3">
      <c r="A119" s="12" t="str">
        <f t="shared" si="18"/>
        <v>B04.00_Net mark-to-market value</v>
      </c>
      <c r="B119" s="13" t="s">
        <v>129</v>
      </c>
      <c r="C119" s="13" t="str">
        <f t="shared" ref="C119:C127" si="25">CONCATENATE(B119,";c",D119)</f>
        <v>B04.00;c0060</v>
      </c>
      <c r="D119" s="13" t="s">
        <v>117</v>
      </c>
      <c r="E119" s="13" t="s">
        <v>255</v>
      </c>
      <c r="F119" s="13" t="str">
        <f t="shared" si="17"/>
        <v>Numeric: 2 decimals</v>
      </c>
      <c r="G119" s="13" t="s">
        <v>241</v>
      </c>
      <c r="H119" s="13" t="s">
        <v>259</v>
      </c>
      <c r="I119" s="23"/>
      <c r="J119" s="23"/>
    </row>
    <row r="120" spans="1:10" x14ac:dyDescent="0.3">
      <c r="A120" s="12" t="str">
        <f t="shared" si="18"/>
        <v>B04.00_Estimated close-out amount</v>
      </c>
      <c r="B120" s="13" t="s">
        <v>129</v>
      </c>
      <c r="C120" s="13" t="str">
        <f t="shared" si="25"/>
        <v>B04.00;c0070</v>
      </c>
      <c r="D120" s="13" t="s">
        <v>123</v>
      </c>
      <c r="E120" s="13" t="s">
        <v>250</v>
      </c>
      <c r="F120" s="13" t="str">
        <f t="shared" si="17"/>
        <v>Numeric: 2 decimals</v>
      </c>
      <c r="G120" s="13" t="s">
        <v>241</v>
      </c>
      <c r="H120" s="13" t="s">
        <v>259</v>
      </c>
      <c r="I120" s="23"/>
      <c r="J120" s="23"/>
    </row>
    <row r="121" spans="1:10" x14ac:dyDescent="0.3">
      <c r="A121" s="12" t="str">
        <f t="shared" si="18"/>
        <v>B04.00_Estimated early termination amount</v>
      </c>
      <c r="B121" s="13" t="s">
        <v>129</v>
      </c>
      <c r="C121" s="13" t="str">
        <f t="shared" si="25"/>
        <v>B04.00;c0080</v>
      </c>
      <c r="D121" s="13" t="s">
        <v>126</v>
      </c>
      <c r="E121" s="13" t="s">
        <v>251</v>
      </c>
      <c r="F121" s="13" t="str">
        <f t="shared" si="17"/>
        <v>Numeric: 2 decimals</v>
      </c>
      <c r="G121" s="13" t="s">
        <v>241</v>
      </c>
      <c r="H121" s="13" t="s">
        <v>259</v>
      </c>
      <c r="I121" s="23"/>
      <c r="J121" s="23"/>
    </row>
    <row r="122" spans="1:10" x14ac:dyDescent="0.3">
      <c r="A122" s="12" t="str">
        <f t="shared" si="18"/>
        <v>B05.00_Row number</v>
      </c>
      <c r="B122" s="13" t="s">
        <v>138</v>
      </c>
      <c r="C122" s="13" t="str">
        <f t="shared" si="25"/>
        <v>B05.00;c0010</v>
      </c>
      <c r="D122" s="14" t="s">
        <v>20</v>
      </c>
      <c r="E122" s="13" t="s">
        <v>6</v>
      </c>
      <c r="F122" s="13" t="str">
        <f t="shared" si="17"/>
        <v>Numeric: Integer</v>
      </c>
      <c r="G122" s="13" t="s">
        <v>241</v>
      </c>
      <c r="H122" s="13" t="s">
        <v>256</v>
      </c>
      <c r="I122" s="23"/>
      <c r="J122" s="23"/>
    </row>
    <row r="123" spans="1:10" x14ac:dyDescent="0.3">
      <c r="A123" s="12" t="str">
        <f t="shared" ref="A123" si="26">CONCATENATE(B123,"_",E123)</f>
        <v>B05.00_Unique (internal) identifier of the guarantee provided to the Non-Resolution Entity</v>
      </c>
      <c r="B123" s="13" t="s">
        <v>138</v>
      </c>
      <c r="C123" s="13" t="str">
        <f t="shared" ref="C123" si="27">CONCATENATE(B123,";c",D123)</f>
        <v>B05.00;c0020</v>
      </c>
      <c r="D123" s="14" t="s">
        <v>38</v>
      </c>
      <c r="E123" s="13" t="s">
        <v>329</v>
      </c>
      <c r="F123" s="13" t="str">
        <f t="shared" si="17"/>
        <v>String: Free text</v>
      </c>
      <c r="G123" s="13" t="s">
        <v>242</v>
      </c>
      <c r="H123" s="13" t="s">
        <v>257</v>
      </c>
      <c r="I123" s="23"/>
      <c r="J123" s="23"/>
    </row>
    <row r="124" spans="1:10" x14ac:dyDescent="0.3">
      <c r="A124" s="12" t="str">
        <f t="shared" si="18"/>
        <v>B05.00_Governing law</v>
      </c>
      <c r="B124" s="13" t="s">
        <v>138</v>
      </c>
      <c r="C124" s="13" t="str">
        <f t="shared" si="25"/>
        <v>B05.00;c0030</v>
      </c>
      <c r="D124" s="14" t="s">
        <v>54</v>
      </c>
      <c r="E124" s="13" t="s">
        <v>36</v>
      </c>
      <c r="F124" s="13" t="str">
        <f t="shared" si="17"/>
        <v>String: ISO 3166-1 alpha 2 / ISO 3166-2</v>
      </c>
      <c r="G124" s="13" t="s">
        <v>242</v>
      </c>
      <c r="H124" s="13" t="s">
        <v>262</v>
      </c>
      <c r="I124" s="23"/>
      <c r="J124" s="23"/>
    </row>
    <row r="125" spans="1:10" x14ac:dyDescent="0.3">
      <c r="A125" s="12" t="str">
        <f t="shared" si="18"/>
        <v>B05.00_Guarantee fulfils the requirements pursuant to Art. 12g (3) SRMR</v>
      </c>
      <c r="B125" s="13" t="s">
        <v>138</v>
      </c>
      <c r="C125" s="13" t="str">
        <f t="shared" si="25"/>
        <v>B05.00;c0040</v>
      </c>
      <c r="D125" s="13" t="s">
        <v>68</v>
      </c>
      <c r="E125" s="13" t="s">
        <v>130</v>
      </c>
      <c r="F125" s="13" t="str">
        <f t="shared" ref="F125:F153" si="28">CONCATENATE(G125,": ",H125)</f>
        <v>String: TRUE / FALSE boolean</v>
      </c>
      <c r="G125" s="13" t="s">
        <v>242</v>
      </c>
      <c r="H125" s="13" t="s">
        <v>263</v>
      </c>
      <c r="I125" s="23"/>
      <c r="J125" s="23"/>
    </row>
    <row r="126" spans="1:10" x14ac:dyDescent="0.3">
      <c r="A126" s="12" t="str">
        <f t="shared" si="18"/>
        <v>B05.00_Type of guarantee</v>
      </c>
      <c r="B126" s="13" t="s">
        <v>138</v>
      </c>
      <c r="C126" s="13" t="str">
        <f t="shared" ref="C126" si="29">CONCATENATE(B126,";c",D126)</f>
        <v>B05.00;c0050</v>
      </c>
      <c r="D126" s="13" t="s">
        <v>85</v>
      </c>
      <c r="E126" s="13" t="s">
        <v>131</v>
      </c>
      <c r="F126" s="13" t="str">
        <f t="shared" si="28"/>
        <v>String: Drop down</v>
      </c>
      <c r="G126" s="13" t="s">
        <v>242</v>
      </c>
      <c r="H126" s="13" t="s">
        <v>91</v>
      </c>
      <c r="I126" s="23"/>
      <c r="J126" s="23"/>
    </row>
    <row r="127" spans="1:10" x14ac:dyDescent="0.3">
      <c r="A127" s="12" t="str">
        <f t="shared" si="18"/>
        <v xml:space="preserve">B05.00_Maximum amount of the guarantee </v>
      </c>
      <c r="B127" s="13" t="s">
        <v>138</v>
      </c>
      <c r="C127" s="13" t="str">
        <f t="shared" si="25"/>
        <v>B05.00;c0060</v>
      </c>
      <c r="D127" s="13" t="s">
        <v>117</v>
      </c>
      <c r="E127" s="13" t="s">
        <v>132</v>
      </c>
      <c r="F127" s="13" t="str">
        <f t="shared" si="28"/>
        <v>Numeric: 2 decimals</v>
      </c>
      <c r="G127" s="13" t="s">
        <v>241</v>
      </c>
      <c r="H127" s="13" t="s">
        <v>259</v>
      </c>
      <c r="I127" s="23"/>
      <c r="J127" s="23"/>
    </row>
    <row r="128" spans="1:10" x14ac:dyDescent="0.3">
      <c r="A128" s="12" t="str">
        <f t="shared" si="18"/>
        <v>B05.00_Guarantee is secured</v>
      </c>
      <c r="B128" s="13" t="s">
        <v>138</v>
      </c>
      <c r="C128" s="13" t="str">
        <f t="shared" ref="C128:C145" si="30">CONCATENATE(B128,";c",D128)</f>
        <v>B05.00;c0070</v>
      </c>
      <c r="D128" s="13" t="s">
        <v>123</v>
      </c>
      <c r="E128" s="13" t="s">
        <v>133</v>
      </c>
      <c r="F128" s="13" t="str">
        <f t="shared" si="28"/>
        <v>String: Drop down</v>
      </c>
      <c r="G128" s="13" t="s">
        <v>242</v>
      </c>
      <c r="H128" s="13" t="s">
        <v>91</v>
      </c>
      <c r="I128" s="23"/>
      <c r="J128" s="23"/>
    </row>
    <row r="129" spans="1:10" x14ac:dyDescent="0.3">
      <c r="A129" s="12" t="str">
        <f t="shared" si="18"/>
        <v>B05.00_Current value of the collateral</v>
      </c>
      <c r="B129" s="13" t="s">
        <v>138</v>
      </c>
      <c r="C129" s="13" t="str">
        <f t="shared" si="30"/>
        <v>B05.00;c0080</v>
      </c>
      <c r="D129" s="13" t="s">
        <v>126</v>
      </c>
      <c r="E129" s="13" t="s">
        <v>134</v>
      </c>
      <c r="F129" s="13" t="str">
        <f t="shared" si="28"/>
        <v>Numeric: 2 decimals</v>
      </c>
      <c r="G129" s="13" t="s">
        <v>241</v>
      </c>
      <c r="H129" s="13" t="s">
        <v>259</v>
      </c>
      <c r="I129" s="23"/>
      <c r="J129" s="23"/>
    </row>
    <row r="130" spans="1:10" x14ac:dyDescent="0.3">
      <c r="A130" s="12" t="str">
        <f t="shared" si="18"/>
        <v>B05.00_Guarantee trigger</v>
      </c>
      <c r="B130" s="13" t="s">
        <v>138</v>
      </c>
      <c r="C130" s="13" t="str">
        <f t="shared" si="30"/>
        <v>B05.00;c0090</v>
      </c>
      <c r="D130" s="13" t="s">
        <v>128</v>
      </c>
      <c r="E130" s="13" t="s">
        <v>137</v>
      </c>
      <c r="F130" s="13" t="str">
        <f t="shared" si="28"/>
        <v>String: Fixed values</v>
      </c>
      <c r="G130" s="13" t="s">
        <v>242</v>
      </c>
      <c r="H130" s="13" t="s">
        <v>261</v>
      </c>
      <c r="I130" s="23"/>
      <c r="J130" s="23"/>
    </row>
    <row r="131" spans="1:10" x14ac:dyDescent="0.3">
      <c r="A131" s="12" t="str">
        <f t="shared" si="18"/>
        <v>B05.00_Legal maturity date of the collateral</v>
      </c>
      <c r="B131" s="13" t="s">
        <v>138</v>
      </c>
      <c r="C131" s="13" t="str">
        <f t="shared" si="30"/>
        <v>B05.00;c0100</v>
      </c>
      <c r="D131" s="13" t="s">
        <v>136</v>
      </c>
      <c r="E131" s="13" t="s">
        <v>288</v>
      </c>
      <c r="F131" s="13" t="str">
        <f t="shared" si="28"/>
        <v>Date: yyyy-mm-dd</v>
      </c>
      <c r="G131" s="13" t="s">
        <v>243</v>
      </c>
      <c r="H131" s="13" t="s">
        <v>247</v>
      </c>
      <c r="I131" s="23"/>
      <c r="J131" s="23"/>
    </row>
    <row r="132" spans="1:10" x14ac:dyDescent="0.3">
      <c r="A132" s="12" t="str">
        <f t="shared" si="18"/>
        <v>B05.00_Identifier of the securities used as a collateral for the guarantee</v>
      </c>
      <c r="B132" s="13" t="s">
        <v>138</v>
      </c>
      <c r="C132" s="13" t="str">
        <f t="shared" si="30"/>
        <v>B05.00;c0110</v>
      </c>
      <c r="D132" s="13" t="s">
        <v>144</v>
      </c>
      <c r="E132" s="13" t="s">
        <v>229</v>
      </c>
      <c r="F132" s="13" t="str">
        <f t="shared" si="28"/>
        <v>String: Free text</v>
      </c>
      <c r="G132" s="13" t="s">
        <v>242</v>
      </c>
      <c r="H132" s="13" t="s">
        <v>257</v>
      </c>
      <c r="I132" s="23"/>
      <c r="J132" s="23"/>
    </row>
    <row r="133" spans="1:10" x14ac:dyDescent="0.3">
      <c r="A133" s="12" t="str">
        <f t="shared" si="18"/>
        <v>B05.00_Type of collateralization</v>
      </c>
      <c r="B133" s="13" t="s">
        <v>138</v>
      </c>
      <c r="C133" s="13" t="str">
        <f t="shared" si="30"/>
        <v>B05.00;c0120</v>
      </c>
      <c r="D133" s="13" t="s">
        <v>145</v>
      </c>
      <c r="E133" s="13" t="s">
        <v>230</v>
      </c>
      <c r="F133" s="13" t="str">
        <f t="shared" si="28"/>
        <v>String: Free text</v>
      </c>
      <c r="G133" s="13" t="s">
        <v>242</v>
      </c>
      <c r="H133" s="13" t="s">
        <v>257</v>
      </c>
      <c r="I133" s="23"/>
      <c r="J133" s="23"/>
    </row>
    <row r="134" spans="1:10" x14ac:dyDescent="0.3">
      <c r="A134" s="12" t="str">
        <f t="shared" si="18"/>
        <v>B05.00_Value of collateral</v>
      </c>
      <c r="B134" s="13" t="s">
        <v>138</v>
      </c>
      <c r="C134" s="13" t="str">
        <f t="shared" si="30"/>
        <v>B05.00;c0130</v>
      </c>
      <c r="D134" s="13" t="s">
        <v>146</v>
      </c>
      <c r="E134" s="13" t="s">
        <v>231</v>
      </c>
      <c r="F134" s="13" t="str">
        <f t="shared" si="28"/>
        <v>Numeric: 2 decimals</v>
      </c>
      <c r="G134" s="13" t="s">
        <v>241</v>
      </c>
      <c r="H134" s="13" t="s">
        <v>259</v>
      </c>
      <c r="I134" s="23"/>
      <c r="J134" s="23"/>
    </row>
    <row r="135" spans="1:10" x14ac:dyDescent="0.3">
      <c r="A135" s="12" t="str">
        <f t="shared" si="18"/>
        <v xml:space="preserve">B05.00_Type of protection value </v>
      </c>
      <c r="B135" s="13" t="s">
        <v>138</v>
      </c>
      <c r="C135" s="13" t="str">
        <f t="shared" si="30"/>
        <v>B05.00;c0140</v>
      </c>
      <c r="D135" s="13" t="s">
        <v>147</v>
      </c>
      <c r="E135" s="13" t="s">
        <v>232</v>
      </c>
      <c r="F135" s="13" t="str">
        <f t="shared" si="28"/>
        <v>String: Drop down</v>
      </c>
      <c r="G135" s="13" t="s">
        <v>242</v>
      </c>
      <c r="H135" s="13" t="s">
        <v>91</v>
      </c>
      <c r="I135" s="23"/>
      <c r="J135" s="23"/>
    </row>
    <row r="136" spans="1:10" x14ac:dyDescent="0.3">
      <c r="A136" s="12" t="str">
        <f t="shared" si="18"/>
        <v>B05.00_Date of the valuation of the security</v>
      </c>
      <c r="B136" s="13" t="s">
        <v>138</v>
      </c>
      <c r="C136" s="13" t="str">
        <f t="shared" si="30"/>
        <v>B05.00;c0150</v>
      </c>
      <c r="D136" s="13" t="s">
        <v>149</v>
      </c>
      <c r="E136" s="13" t="s">
        <v>233</v>
      </c>
      <c r="F136" s="13" t="str">
        <f t="shared" si="28"/>
        <v>Date: yyyy-mm-dd</v>
      </c>
      <c r="G136" s="13" t="s">
        <v>243</v>
      </c>
      <c r="H136" s="13" t="s">
        <v>247</v>
      </c>
      <c r="I136" s="23"/>
      <c r="J136" s="23"/>
    </row>
    <row r="137" spans="1:10" x14ac:dyDescent="0.3">
      <c r="A137" s="12" t="str">
        <f t="shared" ref="A137:A152" si="31">CONCATENATE(B137,"_",E137)</f>
        <v>B05.00_Protection valuation approach</v>
      </c>
      <c r="B137" s="13" t="s">
        <v>138</v>
      </c>
      <c r="C137" s="13" t="str">
        <f t="shared" si="30"/>
        <v>B05.00;c0160</v>
      </c>
      <c r="D137" s="13" t="s">
        <v>150</v>
      </c>
      <c r="E137" s="13" t="s">
        <v>234</v>
      </c>
      <c r="F137" s="13" t="str">
        <f t="shared" si="28"/>
        <v>String: Drop down</v>
      </c>
      <c r="G137" s="13" t="s">
        <v>242</v>
      </c>
      <c r="H137" s="13" t="s">
        <v>91</v>
      </c>
      <c r="I137" s="23"/>
      <c r="J137" s="23"/>
    </row>
    <row r="138" spans="1:10" x14ac:dyDescent="0.3">
      <c r="A138" s="12" t="str">
        <f t="shared" si="31"/>
        <v>B06.00_Row number</v>
      </c>
      <c r="B138" s="13" t="s">
        <v>266</v>
      </c>
      <c r="C138" s="13" t="str">
        <f t="shared" si="30"/>
        <v>B06.00;c0010</v>
      </c>
      <c r="D138" s="13" t="s">
        <v>20</v>
      </c>
      <c r="E138" s="13" t="s">
        <v>6</v>
      </c>
      <c r="F138" s="13" t="str">
        <f t="shared" si="28"/>
        <v>Numeric: Integer</v>
      </c>
      <c r="G138" s="13" t="s">
        <v>241</v>
      </c>
      <c r="H138" s="13" t="s">
        <v>256</v>
      </c>
      <c r="I138" s="23"/>
      <c r="J138" s="23"/>
    </row>
    <row r="139" spans="1:10" x14ac:dyDescent="0.3">
      <c r="A139" s="12" t="str">
        <f t="shared" si="31"/>
        <v>B06.00_Identifier of the guarantee</v>
      </c>
      <c r="B139" s="13" t="s">
        <v>266</v>
      </c>
      <c r="C139" s="13" t="str">
        <f t="shared" si="30"/>
        <v>B06.00;c0020</v>
      </c>
      <c r="D139" s="13" t="s">
        <v>38</v>
      </c>
      <c r="E139" s="13" t="s">
        <v>235</v>
      </c>
      <c r="F139" s="13" t="str">
        <f t="shared" si="28"/>
        <v>String: Free text</v>
      </c>
      <c r="G139" s="13" t="s">
        <v>242</v>
      </c>
      <c r="H139" s="13" t="s">
        <v>257</v>
      </c>
      <c r="I139" s="23"/>
      <c r="J139" s="23"/>
    </row>
    <row r="140" spans="1:10" x14ac:dyDescent="0.3">
      <c r="A140" s="12" t="str">
        <f t="shared" si="31"/>
        <v>B06.00_Amount of guarantee provided by the Resolution Entity</v>
      </c>
      <c r="B140" s="13" t="s">
        <v>266</v>
      </c>
      <c r="C140" s="13" t="str">
        <f t="shared" si="30"/>
        <v>B06.00;c0030</v>
      </c>
      <c r="D140" s="13" t="s">
        <v>54</v>
      </c>
      <c r="E140" s="13" t="s">
        <v>328</v>
      </c>
      <c r="F140" s="13" t="str">
        <f t="shared" si="28"/>
        <v>Numeric: 2 decimals</v>
      </c>
      <c r="G140" s="13" t="s">
        <v>241</v>
      </c>
      <c r="H140" s="13" t="s">
        <v>259</v>
      </c>
      <c r="I140" s="23"/>
      <c r="J140" s="23"/>
    </row>
    <row r="141" spans="1:10" x14ac:dyDescent="0.3">
      <c r="A141" s="12" t="str">
        <f t="shared" si="31"/>
        <v>B06.00_Amount of the external liabilities</v>
      </c>
      <c r="B141" s="13" t="s">
        <v>266</v>
      </c>
      <c r="C141" s="13" t="str">
        <f t="shared" si="30"/>
        <v>B06.00;c0040</v>
      </c>
      <c r="D141" s="13" t="s">
        <v>68</v>
      </c>
      <c r="E141" s="13" t="s">
        <v>236</v>
      </c>
      <c r="F141" s="13" t="str">
        <f t="shared" si="28"/>
        <v>Numeric: 2 decimals</v>
      </c>
      <c r="G141" s="13" t="s">
        <v>241</v>
      </c>
      <c r="H141" s="13" t="s">
        <v>259</v>
      </c>
      <c r="I141" s="23"/>
      <c r="J141" s="23"/>
    </row>
    <row r="142" spans="1:10" x14ac:dyDescent="0.3">
      <c r="A142" s="12" t="str">
        <f t="shared" si="31"/>
        <v>B06.00_Identifier of the intragroup liability subscribed by the SPV</v>
      </c>
      <c r="B142" s="13" t="s">
        <v>266</v>
      </c>
      <c r="C142" s="13" t="str">
        <f t="shared" si="30"/>
        <v>B06.00;c0050</v>
      </c>
      <c r="D142" s="14" t="s">
        <v>85</v>
      </c>
      <c r="E142" s="13" t="s">
        <v>289</v>
      </c>
      <c r="F142" s="13" t="str">
        <f t="shared" si="28"/>
        <v>String: Free text</v>
      </c>
      <c r="G142" s="13" t="s">
        <v>242</v>
      </c>
      <c r="H142" s="13" t="s">
        <v>257</v>
      </c>
      <c r="I142" s="23"/>
      <c r="J142" s="23"/>
    </row>
    <row r="143" spans="1:10" x14ac:dyDescent="0.3">
      <c r="A143" s="12" t="str">
        <f t="shared" si="31"/>
        <v>B90.00_Row number</v>
      </c>
      <c r="B143" s="13" t="s">
        <v>344</v>
      </c>
      <c r="C143" s="13" t="str">
        <f t="shared" si="30"/>
        <v>B90.00;c0010</v>
      </c>
      <c r="D143" t="s">
        <v>20</v>
      </c>
      <c r="E143" s="13" t="s">
        <v>6</v>
      </c>
      <c r="F143" s="13" t="str">
        <f t="shared" ref="F143:F146" si="32">CONCATENATE(G143,": ",H143)</f>
        <v>Numeric: Integer</v>
      </c>
      <c r="G143" s="13" t="s">
        <v>241</v>
      </c>
      <c r="H143" s="13" t="s">
        <v>256</v>
      </c>
      <c r="I143" s="23"/>
      <c r="J143" s="23"/>
    </row>
    <row r="144" spans="1:10" x14ac:dyDescent="0.3">
      <c r="A144" s="12" t="str">
        <f t="shared" si="31"/>
        <v>B90.00_Tab of origin</v>
      </c>
      <c r="B144" s="13" t="s">
        <v>344</v>
      </c>
      <c r="C144" s="13" t="str">
        <f t="shared" si="30"/>
        <v>B90.00;c0011</v>
      </c>
      <c r="D144" s="32" t="s">
        <v>22</v>
      </c>
      <c r="E144" t="s">
        <v>345</v>
      </c>
      <c r="F144" s="13" t="str">
        <f t="shared" si="32"/>
        <v>String: Drop down</v>
      </c>
      <c r="G144" s="13" t="s">
        <v>242</v>
      </c>
      <c r="H144" s="13" t="s">
        <v>91</v>
      </c>
      <c r="I144" s="23"/>
      <c r="J144" s="23"/>
    </row>
    <row r="145" spans="1:10" x14ac:dyDescent="0.3">
      <c r="A145" s="12" t="str">
        <f t="shared" si="31"/>
        <v>B90.00_Unique identification number (known to the counterparty)</v>
      </c>
      <c r="B145" s="13" t="s">
        <v>344</v>
      </c>
      <c r="C145" s="13" t="str">
        <f t="shared" si="30"/>
        <v>B90.00;c0020</v>
      </c>
      <c r="D145" t="s">
        <v>38</v>
      </c>
      <c r="E145" t="s">
        <v>9</v>
      </c>
      <c r="F145" s="13" t="str">
        <f t="shared" si="32"/>
        <v>String: Free text</v>
      </c>
      <c r="G145" s="13" t="s">
        <v>242</v>
      </c>
      <c r="H145" s="13" t="s">
        <v>257</v>
      </c>
      <c r="I145" s="23"/>
      <c r="J145" s="23"/>
    </row>
    <row r="146" spans="1:10" x14ac:dyDescent="0.3">
      <c r="A146" s="12" t="str">
        <f t="shared" ref="A146" si="33">CONCATENATE(B146,"_",E146)</f>
        <v xml:space="preserve">B90.00_Counterparty within the resolution group </v>
      </c>
      <c r="B146" s="13" t="s">
        <v>344</v>
      </c>
      <c r="C146" s="13" t="str">
        <f t="shared" ref="C146:C152" si="34">CONCATENATE(B146,";c",D146)</f>
        <v>B90.00;c0030</v>
      </c>
      <c r="D146" t="s">
        <v>54</v>
      </c>
      <c r="E146" s="13" t="s">
        <v>395</v>
      </c>
      <c r="F146" s="13" t="str">
        <f t="shared" si="32"/>
        <v>String: Drop-down</v>
      </c>
      <c r="G146" s="13" t="s">
        <v>242</v>
      </c>
      <c r="H146" s="13" t="s">
        <v>258</v>
      </c>
      <c r="I146" s="23"/>
      <c r="J146" s="23"/>
    </row>
    <row r="147" spans="1:10" x14ac:dyDescent="0.3">
      <c r="A147" s="12" t="str">
        <f t="shared" si="31"/>
        <v>B90.00_Counterparty name</v>
      </c>
      <c r="B147" s="13" t="s">
        <v>344</v>
      </c>
      <c r="C147" s="13" t="str">
        <f t="shared" si="34"/>
        <v>B90.00;c0040</v>
      </c>
      <c r="D147" t="s">
        <v>68</v>
      </c>
      <c r="E147" s="13" t="s">
        <v>280</v>
      </c>
      <c r="F147" s="13" t="str">
        <f t="shared" si="28"/>
        <v>String: Free text</v>
      </c>
      <c r="G147" s="13" t="s">
        <v>242</v>
      </c>
      <c r="H147" s="13" t="s">
        <v>257</v>
      </c>
      <c r="I147" s="13" t="s">
        <v>323</v>
      </c>
      <c r="J147" s="23"/>
    </row>
    <row r="148" spans="1:10" x14ac:dyDescent="0.3">
      <c r="A148" s="12" t="str">
        <f t="shared" si="31"/>
        <v>B90.00_Counterparty identifier (preferably LEI)</v>
      </c>
      <c r="B148" s="13" t="s">
        <v>344</v>
      </c>
      <c r="C148" s="13" t="str">
        <f t="shared" si="34"/>
        <v>B90.00;c0050</v>
      </c>
      <c r="D148" t="s">
        <v>85</v>
      </c>
      <c r="E148" s="13" t="s">
        <v>211</v>
      </c>
      <c r="F148" s="13" t="str">
        <f t="shared" si="28"/>
        <v>String: Free text</v>
      </c>
      <c r="G148" s="13" t="s">
        <v>242</v>
      </c>
      <c r="H148" s="13" t="s">
        <v>257</v>
      </c>
      <c r="I148" s="13" t="s">
        <v>323</v>
      </c>
      <c r="J148" s="23"/>
    </row>
    <row r="149" spans="1:10" x14ac:dyDescent="0.3">
      <c r="A149" s="12" t="str">
        <f t="shared" si="31"/>
        <v>B90.00_Type of counterparty identifier</v>
      </c>
      <c r="B149" s="13" t="s">
        <v>344</v>
      </c>
      <c r="C149" s="13" t="str">
        <f t="shared" si="34"/>
        <v>B90.00;c0060</v>
      </c>
      <c r="D149" t="s">
        <v>117</v>
      </c>
      <c r="E149" s="13" t="s">
        <v>249</v>
      </c>
      <c r="F149" s="13" t="str">
        <f t="shared" si="28"/>
        <v>String: Free text, but fixed values for specific items</v>
      </c>
      <c r="G149" s="13" t="s">
        <v>242</v>
      </c>
      <c r="H149" s="13" t="s">
        <v>286</v>
      </c>
      <c r="I149" s="13" t="s">
        <v>323</v>
      </c>
      <c r="J149" s="23"/>
    </row>
    <row r="150" spans="1:10" x14ac:dyDescent="0.3">
      <c r="A150" s="12" t="str">
        <f t="shared" si="31"/>
        <v>B90.00_Internal identifier of the counterparty</v>
      </c>
      <c r="B150" s="13" t="s">
        <v>344</v>
      </c>
      <c r="C150" s="13" t="str">
        <f t="shared" si="34"/>
        <v>B90.00;c0070</v>
      </c>
      <c r="D150" t="s">
        <v>123</v>
      </c>
      <c r="E150" s="13" t="s">
        <v>212</v>
      </c>
      <c r="F150" s="13" t="str">
        <f t="shared" si="28"/>
        <v>String: Free text</v>
      </c>
      <c r="G150" s="13" t="s">
        <v>242</v>
      </c>
      <c r="H150" s="13" t="s">
        <v>257</v>
      </c>
      <c r="I150" s="13" t="s">
        <v>323</v>
      </c>
      <c r="J150" s="23"/>
    </row>
    <row r="151" spans="1:10" x14ac:dyDescent="0.3">
      <c r="A151" s="12" t="str">
        <f t="shared" si="31"/>
        <v>B90.00_Counterparty type</v>
      </c>
      <c r="B151" s="13" t="s">
        <v>344</v>
      </c>
      <c r="C151" s="13" t="str">
        <f t="shared" si="34"/>
        <v>B90.00;c0080</v>
      </c>
      <c r="D151" t="s">
        <v>126</v>
      </c>
      <c r="E151" s="13" t="s">
        <v>281</v>
      </c>
      <c r="F151" s="13" t="str">
        <f t="shared" si="28"/>
        <v>String: Drop-down</v>
      </c>
      <c r="G151" s="13" t="s">
        <v>242</v>
      </c>
      <c r="H151" s="13" t="s">
        <v>258</v>
      </c>
      <c r="I151" s="13" t="s">
        <v>323</v>
      </c>
      <c r="J151" s="23"/>
    </row>
    <row r="152" spans="1:10" x14ac:dyDescent="0.3">
      <c r="A152" s="12" t="str">
        <f t="shared" si="31"/>
        <v>B90.00_Country of the counterparty</v>
      </c>
      <c r="B152" s="13" t="s">
        <v>344</v>
      </c>
      <c r="C152" s="13" t="str">
        <f t="shared" si="34"/>
        <v>B90.00;c0090</v>
      </c>
      <c r="D152" t="s">
        <v>128</v>
      </c>
      <c r="E152" s="13" t="s">
        <v>282</v>
      </c>
      <c r="F152" s="13" t="str">
        <f t="shared" si="28"/>
        <v xml:space="preserve">String: ISO 3166-1 </v>
      </c>
      <c r="G152" s="13" t="s">
        <v>242</v>
      </c>
      <c r="H152" s="13" t="s">
        <v>265</v>
      </c>
      <c r="I152" s="13" t="s">
        <v>324</v>
      </c>
      <c r="J152" s="23"/>
    </row>
    <row r="153" spans="1:10" x14ac:dyDescent="0.3">
      <c r="A153" s="12" t="str">
        <f t="shared" ref="A153" si="35">CONCATENATE(B153,"_",E153)</f>
        <v>B90.00_Relevant amount for Bail-in/WDC</v>
      </c>
      <c r="B153" s="13" t="s">
        <v>344</v>
      </c>
      <c r="C153" s="13" t="str">
        <f t="shared" ref="C153" si="36">CONCATENATE(B153,";c",D153)</f>
        <v>B90.00;c0100</v>
      </c>
      <c r="D153" s="32" t="s">
        <v>136</v>
      </c>
      <c r="E153" s="13" t="s">
        <v>248</v>
      </c>
      <c r="F153" s="13" t="str">
        <f t="shared" si="28"/>
        <v>Numeric: 2 decimals</v>
      </c>
      <c r="G153" s="13" t="s">
        <v>241</v>
      </c>
      <c r="H153" s="13" t="s">
        <v>259</v>
      </c>
      <c r="I153" s="23"/>
      <c r="J153" s="23"/>
    </row>
  </sheetData>
  <autoFilter ref="A1:J153" xr:uid="{00000000-0009-0000-0000-000003000000}"/>
  <phoneticPr fontId="7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705AE32BA1BE4D8243371ACBF78684" ma:contentTypeVersion="10" ma:contentTypeDescription="Create a new document." ma:contentTypeScope="" ma:versionID="c977eb29e24b5f9a1edf47a549bdaca1">
  <xsd:schema xmlns:xsd="http://www.w3.org/2001/XMLSchema" xmlns:xs="http://www.w3.org/2001/XMLSchema" xmlns:p="http://schemas.microsoft.com/office/2006/metadata/properties" xmlns:ns1="http://schemas.microsoft.com/sharepoint/v3" xmlns:ns2="c92d7944-8772-4222-a8b1-d5982a63086e" xmlns:ns3="f9f405a0-40eb-4538-a020-8d736e3d7623" targetNamespace="http://schemas.microsoft.com/office/2006/metadata/properties" ma:root="true" ma:fieldsID="31fcbddfae011bb27e02c2dc0046ab28" ns1:_="" ns2:_="" ns3:_="">
    <xsd:import namespace="http://schemas.microsoft.com/sharepoint/v3"/>
    <xsd:import namespace="c92d7944-8772-4222-a8b1-d5982a63086e"/>
    <xsd:import namespace="f9f405a0-40eb-4538-a020-8d736e3d762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TaxCatchAll" minOccurs="0"/>
                <xsd:element ref="ns3:Data_x0020_Classification"/>
                <xsd:element ref="ns2:SharedWithDetails" minOccurs="0"/>
                <xsd:element ref="ns1:_dlc_Exemp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2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2d7944-8772-4222-a8b1-d5982a63086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" ma:index="9" nillable="true" ma:displayName="Taxonomy Catch All Column" ma:description="" ma:hidden="true" ma:list="{36c34cf3-a07b-490d-919e-9d6844768b75}" ma:internalName="TaxCatchAll" ma:showField="CatchAllData" ma:web="c92d7944-8772-4222-a8b1-d5982a6308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f405a0-40eb-4538-a020-8d736e3d7623" elementFormDefault="qualified">
    <xsd:import namespace="http://schemas.microsoft.com/office/2006/documentManagement/types"/>
    <xsd:import namespace="http://schemas.microsoft.com/office/infopath/2007/PartnerControls"/>
    <xsd:element name="Data_x0020_Classification" ma:index="10" ma:displayName="Data Classification" ma:default="SRB-ORANGE" ma:format="Dropdown" ma:internalName="Data_x0020_Classification">
      <xsd:simpleType>
        <xsd:restriction base="dms:Choice">
          <xsd:enumeration value="SRB-BLUE"/>
          <xsd:enumeration value="SRB-GREEN"/>
          <xsd:enumeration value="SRB-ORANGE"/>
          <xsd:enumeration value="SRB-RED"/>
          <xsd:enumeration value="SRB-YELLOW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a_x0020_Classification xmlns="f9f405a0-40eb-4538-a020-8d736e3d7623">SRB-ORANGE</Data_x0020_Classification>
    <TaxCatchAll xmlns="c92d7944-8772-4222-a8b1-d5982a63086e">
      <Value>1</Value>
    </TaxCatchAll>
  </documentManagement>
</p:properties>
</file>

<file path=customXml/item4.xml><?xml version="1.0" encoding="utf-8"?>
<?mso-contentType ?>
<spe:Receivers xmlns:spe="http://schemas.microsoft.com/sharepoint/events">
  <Receiver>
    <Name>Policy Auditing</Name>
    <Synchronization>Synchronous</Synchronization>
    <Type>10001</Type>
    <SequenceNumber>1100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Version=16.0.0.0, Culture=neutral, PublicKeyToken=71e9bce111e9429c</Assembly>
    <Class>Microsoft.Office.RecordsManagement.Internal.AuditHandler</Class>
    <Data/>
    <Filter/>
  </Receiver>
</spe:Receivers>
</file>

<file path=customXml/item5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|8138272" UniqueId="6e8e5461-e113-4c89-b00f-cf21d18699b8">
      <p:Name>Auditing</p:Name>
      <p:Description>Audits user actions on documents and list items to the Audit Log.</p:Description>
      <p:CustomData>
        <Audit>
          <Update/>
          <View/>
          <CheckInOut/>
          <MoveCopy/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5351197C-E14F-47B1-B3B2-D92700F3A2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F4BF43-B99B-45F3-A002-67C681AD3FEC}"/>
</file>

<file path=customXml/itemProps3.xml><?xml version="1.0" encoding="utf-8"?>
<ds:datastoreItem xmlns:ds="http://schemas.openxmlformats.org/officeDocument/2006/customXml" ds:itemID="{CAC0AFB3-163E-42DE-A3F9-E5A8E75E94AE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c92d7944-8772-4222-a8b1-d5982a63086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f9f405a0-40eb-4538-a020-8d736e3d7623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971A4DDE-672D-4175-9DDC-AEF9962C7EF3}"/>
</file>

<file path=customXml/itemProps5.xml><?xml version="1.0" encoding="utf-8"?>
<ds:datastoreItem xmlns:ds="http://schemas.openxmlformats.org/officeDocument/2006/customXml" ds:itemID="{E36556D8-480D-42D9-A70B-0E814A4BC55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Level 1</vt:lpstr>
      <vt:lpstr>Level 2</vt:lpstr>
      <vt:lpstr>Data types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CASULA Giovanni</dc:creator>
  <cp:lastModifiedBy>CASULA Giovanni</cp:lastModifiedBy>
  <cp:lastPrinted>2024-06-26T15:11:28Z</cp:lastPrinted>
  <dcterms:created xsi:type="dcterms:W3CDTF">2021-09-22T07:24:40Z</dcterms:created>
  <dcterms:modified xsi:type="dcterms:W3CDTF">2024-09-15T16:45:45Z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0x01010049705AE32BA1BE4D8243371ACBF78684</vt:lpwstr>
  </property>
  <property fmtid="{D5CDD505-2E9C-101B-9397-08002B2CF9AE}" pid="3" name="SRBFilePlan">
    <vt:lpwstr>1;#11.01.010.050 Horizontal Tasks|a9bf0ad6-d13f-4c92-8cea-1734af464065</vt:lpwstr>
  </property>
  <property fmtid="{D5CDD505-2E9C-101B-9397-08002B2CF9AE}" pid="4" name="File Plan">
    <vt:lpwstr>1;#11.01.005.140.010 Planning Cycle Implementation Steering Committee|105569ca-ba87-4031-b9d0-280c64d9dfab</vt:lpwstr>
  </property>
  <property fmtid="{D5CDD505-2E9C-101B-9397-08002B2CF9AE}" pid="5" name="{A44787D4-0540-4523-9961-78E4036D8C6D}">
    <vt:lpwstr>{F45B6D8B-8A18-4086-8B85-B5B884B8DA1A}</vt:lpwstr>
  </property>
  <property fmtid="{D5CDD505-2E9C-101B-9397-08002B2CF9AE}" pid="6" name="fbdfbe0deb37414e8af32f3ab34e1d60">
    <vt:lpwstr>11.01.005.140.010 Planning Cycle Implementation Steering Committee|105569ca-ba87-4031-b9d0-280c64d9dfab</vt:lpwstr>
  </property>
</Properties>
</file>